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53" i="1" l="1"/>
  <c r="F45" i="1" l="1"/>
  <c r="F11" i="1" l="1"/>
  <c r="F14" i="1"/>
  <c r="F15" i="1"/>
  <c r="F18" i="1"/>
  <c r="F19" i="1"/>
  <c r="F20" i="1"/>
  <c r="F22" i="1"/>
  <c r="F26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4" i="1"/>
  <c r="F75" i="1"/>
  <c r="F77" i="1"/>
  <c r="F80" i="1"/>
  <c r="F84" i="1"/>
  <c r="F85" i="1"/>
  <c r="F86" i="1"/>
  <c r="F89" i="1"/>
  <c r="F90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14" i="1"/>
  <c r="F119" i="1"/>
  <c r="F120" i="1"/>
  <c r="F121" i="1"/>
  <c r="F122" i="1"/>
  <c r="F6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5" i="1" l="1"/>
  <c r="C88" i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  <c r="E96" i="1" l="1"/>
  <c r="F96" i="1" s="1"/>
  <c r="E110" i="1" l="1"/>
  <c r="F110" i="1" s="1"/>
  <c r="E23" i="1" l="1"/>
  <c r="F23" i="1" s="1"/>
  <c r="E21" i="1"/>
  <c r="F21" i="1" s="1"/>
  <c r="E101" i="1" l="1"/>
  <c r="F101" i="1" s="1"/>
  <c r="E35" i="1" l="1"/>
  <c r="F35" i="1" s="1"/>
  <c r="E69" i="1" l="1"/>
  <c r="F69" i="1" s="1"/>
  <c r="E28" i="1"/>
  <c r="F28" i="1" s="1"/>
  <c r="E51" i="1" l="1"/>
  <c r="F51" i="1" s="1"/>
  <c r="E114" i="1"/>
  <c r="E81" i="1"/>
  <c r="F81" i="1" s="1"/>
  <c r="E76" i="1"/>
  <c r="F76" i="1" s="1"/>
  <c r="E125" i="1" l="1"/>
  <c r="F125" i="1" s="1"/>
  <c r="E88" i="1"/>
  <c r="F88" i="1" s="1"/>
</calcChain>
</file>

<file path=xl/sharedStrings.xml><?xml version="1.0" encoding="utf-8"?>
<sst xmlns="http://schemas.openxmlformats.org/spreadsheetml/2006/main" count="253" uniqueCount="249">
  <si>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</si>
  <si>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</si>
  <si>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</si>
  <si>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</si>
  <si>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</si>
  <si>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</si>
  <si>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</si>
  <si>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</si>
  <si>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</si>
  <si>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</si>
  <si>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</si>
  <si>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</si>
  <si>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</si>
  <si>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</si>
  <si>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</si>
  <si>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</si>
  <si>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</si>
  <si>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</si>
  <si>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</si>
  <si>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</si>
  <si>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</si>
  <si>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</si>
  <si>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</si>
  <si>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</si>
  <si>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</si>
  <si>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</si>
  <si>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</si>
  <si>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</si>
  <si>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</si>
  <si>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</si>
  <si>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</si>
  <si>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</si>
  <si>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</si>
  <si>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</si>
  <si>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</si>
  <si>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</si>
  <si>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</si>
  <si>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</si>
  <si>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</si>
  <si>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</si>
  <si>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</si>
  <si>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</si>
  <si>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</si>
  <si>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</si>
  <si>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</si>
  <si>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</si>
  <si>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</si>
  <si>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</si>
  <si>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</si>
  <si>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</si>
  <si>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</si>
  <si>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</si>
  <si>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</si>
  <si>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</si>
  <si>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</si>
  <si>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</si>
  <si>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</si>
  <si>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</si>
  <si>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</si>
  <si>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</si>
  <si>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</si>
  <si>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</si>
  <si>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</si>
  <si>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</si>
  <si>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</si>
  <si>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</si>
  <si>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</si>
  <si>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</si>
  <si>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</si>
  <si>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</si>
  <si>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</si>
  <si>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</si>
  <si>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</si>
  <si>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</si>
  <si>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</si>
  <si>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</si>
  <si>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</si>
  <si>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</si>
  <si>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</si>
  <si>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</si>
  <si>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</si>
  <si>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</si>
  <si>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</si>
  <si>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</si>
  <si>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</si>
  <si>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</si>
  <si>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</si>
  <si>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</si>
  <si>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</si>
  <si>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</si>
  <si>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</si>
  <si>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</si>
  <si>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</si>
  <si>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</si>
  <si>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</si>
  <si>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</si>
  <si>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</si>
  <si>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</si>
  <si>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</si>
  <si>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</si>
  <si>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</si>
  <si>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</si>
  <si>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</si>
  <si>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</si>
  <si>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</si>
  <si>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</si>
  <si>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</si>
  <si>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</si>
  <si>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</si>
  <si>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</si>
  <si>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</si>
  <si>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</si>
  <si>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</si>
  <si>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</si>
  <si>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</si>
  <si>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</si>
  <si>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</si>
  <si>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</si>
  <si>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</si>
  <si>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</si>
  <si>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</si>
  <si>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</si>
  <si>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</si>
  <si>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</si>
  <si>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</si>
  <si>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</si>
  <si>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</si>
  <si>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</si>
  <si>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</si>
  <si>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</si>
  <si>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</si>
  <si>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</si>
  <si>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</si>
  <si>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</si>
  <si>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</si>
  <si>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</si>
  <si>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</si>
  <si>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</si>
  <si>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</si>
  <si>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</si>
  <si>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</si>
  <si>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</si>
  <si>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</si>
  <si>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</si>
  <si>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</si>
  <si>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</si>
  <si>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</si>
  <si>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</si>
  <si>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</si>
  <si>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</si>
  <si>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</si>
  <si>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</si>
  <si>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</si>
  <si>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</si>
  <si>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</si>
  <si>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</si>
  <si>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</si>
  <si>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</si>
  <si>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</si>
  <si>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</si>
  <si>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</si>
  <si>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</si>
  <si>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</si>
  <si>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</si>
  <si>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</si>
  <si>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</si>
  <si>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</si>
  <si>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</si>
  <si>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</si>
  <si>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</si>
  <si>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</si>
  <si>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</si>
  <si>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</si>
  <si>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</si>
  <si>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</si>
  <si>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</si>
  <si>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</si>
  <si>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</si>
  <si>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</si>
  <si>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</si>
  <si>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</si>
  <si>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</si>
  <si>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</si>
  <si>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</si>
  <si>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</si>
  <si>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</si>
  <si>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</si>
  <si>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</si>
  <si>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</si>
  <si>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</si>
  <si>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</si>
  <si>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</si>
  <si>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</si>
  <si>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</si>
  <si>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</si>
  <si>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</si>
  <si>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</si>
  <si>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</si>
  <si>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</si>
  <si>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</si>
  <si>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</si>
  <si>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</si>
  <si>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</si>
  <si>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</si>
  <si>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</si>
  <si>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</si>
  <si>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</si>
  <si>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</si>
  <si>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</si>
  <si>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</si>
  <si>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</si>
  <si>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</si>
  <si>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</si>
  <si>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</si>
  <si>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</si>
  <si>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</si>
  <si>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</si>
  <si>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</si>
  <si>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</si>
  <si>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</si>
  <si>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</si>
  <si>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</si>
  <si>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</si>
  <si>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</si>
  <si>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</si>
  <si>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</si>
  <si>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</si>
  <si>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</si>
  <si>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</si>
  <si>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</si>
  <si>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</si>
  <si>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</si>
  <si>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</si>
  <si>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</si>
  <si>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</si>
  <si>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</si>
  <si>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</si>
  <si>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</si>
  <si>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</si>
  <si>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</si>
  <si>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</si>
  <si>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</si>
  <si>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 xml:space="preserve">Módosított előirányzat </t>
  </si>
  <si>
    <t xml:space="preserve">Teljesítés </t>
  </si>
  <si>
    <t>B8111</t>
  </si>
  <si>
    <t>(Eü.Kp. Felúj., Petőfi ház, Belter.út, Humán fejl., Versenyképes járás)</t>
  </si>
  <si>
    <t>Eredeti ei.</t>
  </si>
  <si>
    <t>Kimutatatás Kunszentmiklós Város Önkormányzata  2026. évi költségvetés 01-09. havi teljesítési adatairól</t>
  </si>
  <si>
    <t>Kunszentmiklós, 2026. október 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</si>
</sst>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>
      <alignment wrapText="1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view="pageBreakPreview" topLeftCell="A100" zoomScaleNormal="100" zoomScaleSheetLayoutView="100" workbookViewId="0">
      <selection activeCell="H107" sqref="H107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6" max="6" width="9.28515625" style="1" bestFit="1" customWidth="1"/>
    <col min="7" max="7" width="22.28515625" style="1" customWidth="1"/>
    <col min="8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3" t="s">
        <v>247</v>
      </c>
      <c r="B2" s="103"/>
      <c r="C2" s="103"/>
      <c r="D2" s="103"/>
      <c r="E2" s="103"/>
    </row>
    <row r="3" spans="1:6" ht="31.5" customHeight="1" thickBot="1" x14ac:dyDescent="0.3">
      <c r="A3" s="2"/>
      <c r="B3" s="3"/>
      <c r="C3" s="5"/>
      <c r="D3" s="5"/>
      <c r="E3" s="5"/>
    </row>
    <row r="4" spans="1:6" x14ac:dyDescent="0.25">
      <c r="A4" s="94" t="s">
        <v>0</v>
      </c>
      <c r="B4" s="96" t="s">
        <v>1</v>
      </c>
      <c r="C4" s="7" t="s">
        <v>241</v>
      </c>
      <c r="D4" s="6" t="s">
        <v>2</v>
      </c>
      <c r="E4" s="7" t="s">
        <v>3</v>
      </c>
    </row>
    <row r="5" spans="1:6" ht="29.25" thickBot="1" x14ac:dyDescent="0.3">
      <c r="A5" s="95"/>
      <c r="B5" s="97"/>
      <c r="C5" s="9" t="s">
        <v>246</v>
      </c>
      <c r="D5" s="8" t="s">
        <v>242</v>
      </c>
      <c r="E5" s="9" t="s">
        <v>243</v>
      </c>
    </row>
    <row r="6" spans="1:6" x14ac:dyDescent="0.25">
      <c r="A6" s="19" t="s">
        <v>4</v>
      </c>
      <c r="B6" s="20" t="s">
        <v>218</v>
      </c>
      <c r="C6" s="21">
        <v>26543</v>
      </c>
      <c r="D6" s="21">
        <v>45517</v>
      </c>
      <c r="E6" s="21">
        <v>40791</v>
      </c>
      <c r="F6" s="102">
        <f>E6/D6</f>
        <v>0.89617066151108382</v>
      </c>
    </row>
    <row r="7" spans="1:6" x14ac:dyDescent="0.25">
      <c r="A7" s="19" t="s">
        <v>220</v>
      </c>
      <c r="B7" s="20" t="s">
        <v>219</v>
      </c>
      <c r="C7" s="21"/>
      <c r="D7" s="21"/>
      <c r="E7" s="21"/>
      <c r="F7" s="102"/>
    </row>
    <row r="8" spans="1:6" x14ac:dyDescent="0.25">
      <c r="A8" s="19" t="s">
        <v>228</v>
      </c>
      <c r="B8" s="20" t="s">
        <v>229</v>
      </c>
      <c r="C8" s="21"/>
      <c r="D8" s="21"/>
      <c r="E8" s="21"/>
      <c r="F8" s="102"/>
    </row>
    <row r="9" spans="1:6" x14ac:dyDescent="0.25">
      <c r="A9" s="19" t="s">
        <v>5</v>
      </c>
      <c r="B9" s="20" t="s">
        <v>6</v>
      </c>
      <c r="C9" s="21"/>
      <c r="D9" s="21"/>
      <c r="E9" s="21"/>
      <c r="F9" s="102"/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102"/>
    </row>
    <row r="11" spans="1:6" x14ac:dyDescent="0.25">
      <c r="A11" s="22" t="s">
        <v>9</v>
      </c>
      <c r="B11" s="23" t="s">
        <v>10</v>
      </c>
      <c r="C11" s="21">
        <v>187</v>
      </c>
      <c r="D11" s="21">
        <v>187</v>
      </c>
      <c r="E11" s="21">
        <v>187</v>
      </c>
      <c r="F11" s="102">
        <f t="shared" ref="F11:F69" si="0">E11/D11</f>
        <v>1</v>
      </c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102"/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102"/>
    </row>
    <row r="14" spans="1:6" x14ac:dyDescent="0.25">
      <c r="A14" s="22" t="s">
        <v>15</v>
      </c>
      <c r="B14" s="23" t="s">
        <v>16</v>
      </c>
      <c r="C14" s="21">
        <v>65</v>
      </c>
      <c r="D14" s="21">
        <v>65</v>
      </c>
      <c r="E14" s="21">
        <v>8</v>
      </c>
      <c r="F14" s="102">
        <f t="shared" si="0"/>
        <v>0.12307692307692308</v>
      </c>
    </row>
    <row r="15" spans="1:6" x14ac:dyDescent="0.25">
      <c r="A15" s="22" t="s">
        <v>17</v>
      </c>
      <c r="B15" s="23" t="s">
        <v>18</v>
      </c>
      <c r="C15" s="21">
        <v>30</v>
      </c>
      <c r="D15" s="21">
        <v>30</v>
      </c>
      <c r="E15" s="21"/>
      <c r="F15" s="102">
        <f t="shared" si="0"/>
        <v>0</v>
      </c>
    </row>
    <row r="16" spans="1:6" x14ac:dyDescent="0.25">
      <c r="A16" s="22" t="s">
        <v>19</v>
      </c>
      <c r="B16" s="23" t="s">
        <v>20</v>
      </c>
      <c r="C16" s="21"/>
      <c r="D16" s="21">
        <v>100</v>
      </c>
      <c r="E16" s="21">
        <v>100</v>
      </c>
      <c r="F16" s="102"/>
    </row>
    <row r="17" spans="1:6" ht="30" x14ac:dyDescent="0.25">
      <c r="A17" s="22" t="s">
        <v>21</v>
      </c>
      <c r="B17" s="23" t="s">
        <v>22</v>
      </c>
      <c r="C17" s="21"/>
      <c r="D17" s="21"/>
      <c r="E17" s="21"/>
      <c r="F17" s="102"/>
    </row>
    <row r="18" spans="1:6" ht="30" x14ac:dyDescent="0.25">
      <c r="A18" s="22" t="s">
        <v>23</v>
      </c>
      <c r="B18" s="23" t="s">
        <v>24</v>
      </c>
      <c r="C18" s="21"/>
      <c r="D18" s="21">
        <v>700</v>
      </c>
      <c r="E18" s="21">
        <v>615</v>
      </c>
      <c r="F18" s="102">
        <f t="shared" si="0"/>
        <v>0.87857142857142856</v>
      </c>
    </row>
    <row r="19" spans="1:6" x14ac:dyDescent="0.25">
      <c r="A19" s="22" t="s">
        <v>25</v>
      </c>
      <c r="B19" s="23" t="s">
        <v>26</v>
      </c>
      <c r="C19" s="21">
        <v>47114</v>
      </c>
      <c r="D19" s="21">
        <v>49114</v>
      </c>
      <c r="E19" s="21">
        <v>32740</v>
      </c>
      <c r="F19" s="102">
        <f t="shared" si="0"/>
        <v>0.66661237121798267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>
        <v>9295</v>
      </c>
      <c r="E20" s="21">
        <v>7822</v>
      </c>
      <c r="F20" s="102">
        <f t="shared" si="0"/>
        <v>0.84152770306616465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79939</v>
      </c>
      <c r="D21" s="13">
        <f>SUM(D6:D20)</f>
        <v>105008</v>
      </c>
      <c r="E21" s="13">
        <f>SUM(E6:E20)</f>
        <v>82263</v>
      </c>
      <c r="F21" s="102">
        <f t="shared" si="0"/>
        <v>0.78339745543196704</v>
      </c>
    </row>
    <row r="22" spans="1:6" ht="15.75" thickBot="1" x14ac:dyDescent="0.3">
      <c r="A22" s="19" t="s">
        <v>31</v>
      </c>
      <c r="B22" s="20" t="s">
        <v>221</v>
      </c>
      <c r="C22" s="21">
        <v>10392</v>
      </c>
      <c r="D22" s="21">
        <v>12507</v>
      </c>
      <c r="E22" s="21">
        <v>9519</v>
      </c>
      <c r="F22" s="102">
        <f t="shared" si="0"/>
        <v>0.7610937874790118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10392</v>
      </c>
      <c r="D23" s="16">
        <f>SUM(D22:D22)</f>
        <v>12507</v>
      </c>
      <c r="E23" s="16">
        <f>SUM(E22:E22)</f>
        <v>9519</v>
      </c>
      <c r="F23" s="102">
        <f t="shared" si="0"/>
        <v>0.7610937874790118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102"/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102"/>
    </row>
    <row r="26" spans="1:6" x14ac:dyDescent="0.25">
      <c r="A26" s="22" t="s">
        <v>36</v>
      </c>
      <c r="B26" s="23" t="s">
        <v>37</v>
      </c>
      <c r="C26" s="21">
        <v>120</v>
      </c>
      <c r="D26" s="21">
        <v>120</v>
      </c>
      <c r="E26" s="21">
        <v>24</v>
      </c>
      <c r="F26" s="102">
        <f t="shared" si="0"/>
        <v>0.2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102"/>
    </row>
    <row r="28" spans="1:6" ht="15.75" thickBot="1" x14ac:dyDescent="0.3">
      <c r="A28" s="26" t="s">
        <v>40</v>
      </c>
      <c r="B28" s="27" t="s">
        <v>41</v>
      </c>
      <c r="C28" s="28">
        <f t="shared" ref="C28" si="1">SUM(C24:C27)</f>
        <v>120</v>
      </c>
      <c r="D28" s="28">
        <f t="shared" ref="D28" si="2">SUM(D24:D27)</f>
        <v>120</v>
      </c>
      <c r="E28" s="28">
        <f t="shared" ref="E28" si="3">SUM(E24:E27)</f>
        <v>24</v>
      </c>
      <c r="F28" s="102">
        <f t="shared" si="0"/>
        <v>0.2</v>
      </c>
    </row>
    <row r="29" spans="1:6" x14ac:dyDescent="0.25">
      <c r="A29" s="22" t="s">
        <v>42</v>
      </c>
      <c r="B29" s="23" t="s">
        <v>43</v>
      </c>
      <c r="C29" s="29">
        <v>200</v>
      </c>
      <c r="D29" s="29">
        <v>200</v>
      </c>
      <c r="E29" s="29">
        <v>26</v>
      </c>
      <c r="F29" s="102">
        <f t="shared" si="0"/>
        <v>0.13</v>
      </c>
    </row>
    <row r="30" spans="1:6" x14ac:dyDescent="0.25">
      <c r="A30" s="22" t="s">
        <v>44</v>
      </c>
      <c r="B30" s="23" t="s">
        <v>45</v>
      </c>
      <c r="C30" s="29">
        <v>2000</v>
      </c>
      <c r="D30" s="29">
        <v>2000</v>
      </c>
      <c r="E30" s="29">
        <v>1626</v>
      </c>
      <c r="F30" s="102">
        <f t="shared" si="0"/>
        <v>0.81299999999999994</v>
      </c>
    </row>
    <row r="31" spans="1:6" x14ac:dyDescent="0.25">
      <c r="A31" s="22" t="s">
        <v>46</v>
      </c>
      <c r="B31" s="23" t="s">
        <v>47</v>
      </c>
      <c r="C31" s="29">
        <v>150</v>
      </c>
      <c r="D31" s="29">
        <v>150</v>
      </c>
      <c r="E31" s="29"/>
      <c r="F31" s="102">
        <f t="shared" si="0"/>
        <v>0</v>
      </c>
    </row>
    <row r="32" spans="1:6" x14ac:dyDescent="0.25">
      <c r="A32" s="22" t="s">
        <v>48</v>
      </c>
      <c r="B32" s="23" t="s">
        <v>49</v>
      </c>
      <c r="C32" s="29">
        <v>1800</v>
      </c>
      <c r="D32" s="29">
        <v>1800</v>
      </c>
      <c r="E32" s="29">
        <v>464</v>
      </c>
      <c r="F32" s="102">
        <f t="shared" si="0"/>
        <v>0.25777777777777777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>
        <v>12100</v>
      </c>
      <c r="E33" s="29">
        <v>6026</v>
      </c>
      <c r="F33" s="102">
        <f t="shared" si="0"/>
        <v>0.49801652892561982</v>
      </c>
    </row>
    <row r="34" spans="1:6" x14ac:dyDescent="0.25">
      <c r="A34" s="24" t="s">
        <v>51</v>
      </c>
      <c r="B34" s="25" t="s">
        <v>52</v>
      </c>
      <c r="C34" s="30">
        <v>1200</v>
      </c>
      <c r="D34" s="30">
        <v>1200</v>
      </c>
      <c r="E34" s="30">
        <v>456</v>
      </c>
      <c r="F34" s="102">
        <f t="shared" si="0"/>
        <v>0.38</v>
      </c>
    </row>
    <row r="35" spans="1:6" x14ac:dyDescent="0.25">
      <c r="A35" s="31" t="s">
        <v>53</v>
      </c>
      <c r="B35" s="32" t="s">
        <v>54</v>
      </c>
      <c r="C35" s="33">
        <f t="shared" ref="C35" si="4">SUM(C29:C34)</f>
        <v>17350</v>
      </c>
      <c r="D35" s="33">
        <f t="shared" ref="D35" si="5">SUM(D29:D34)</f>
        <v>17450</v>
      </c>
      <c r="E35" s="33">
        <f t="shared" ref="E35" si="6">SUM(E29:E34)</f>
        <v>8598</v>
      </c>
      <c r="F35" s="102">
        <f t="shared" si="0"/>
        <v>0.4927220630372493</v>
      </c>
    </row>
    <row r="36" spans="1:6" s="37" customFormat="1" x14ac:dyDescent="0.25">
      <c r="A36" s="34" t="s">
        <v>226</v>
      </c>
      <c r="B36" s="35" t="s">
        <v>227</v>
      </c>
      <c r="C36" s="36"/>
      <c r="D36" s="36">
        <v>69</v>
      </c>
      <c r="E36" s="36">
        <v>63</v>
      </c>
      <c r="F36" s="102">
        <f t="shared" si="0"/>
        <v>0.91304347826086951</v>
      </c>
    </row>
    <row r="37" spans="1:6" x14ac:dyDescent="0.25">
      <c r="A37" s="34" t="s">
        <v>55</v>
      </c>
      <c r="B37" s="35" t="s">
        <v>56</v>
      </c>
      <c r="C37" s="36">
        <v>300</v>
      </c>
      <c r="D37" s="36">
        <v>281</v>
      </c>
      <c r="E37" s="36">
        <v>157</v>
      </c>
      <c r="F37" s="102">
        <f t="shared" si="0"/>
        <v>0.55871886120996439</v>
      </c>
    </row>
    <row r="38" spans="1:6" x14ac:dyDescent="0.25">
      <c r="A38" s="34" t="s">
        <v>57</v>
      </c>
      <c r="B38" s="35" t="s">
        <v>58</v>
      </c>
      <c r="C38" s="36">
        <v>40000</v>
      </c>
      <c r="D38" s="36">
        <v>40000</v>
      </c>
      <c r="E38" s="36">
        <v>29594</v>
      </c>
      <c r="F38" s="102">
        <f t="shared" si="0"/>
        <v>0.73985000000000001</v>
      </c>
    </row>
    <row r="39" spans="1:6" x14ac:dyDescent="0.25">
      <c r="A39" s="34" t="s">
        <v>59</v>
      </c>
      <c r="B39" s="35" t="s">
        <v>60</v>
      </c>
      <c r="C39" s="36">
        <v>2950</v>
      </c>
      <c r="D39" s="36">
        <v>2950</v>
      </c>
      <c r="E39" s="36">
        <v>2232</v>
      </c>
      <c r="F39" s="102">
        <f t="shared" si="0"/>
        <v>0.75661016949152538</v>
      </c>
    </row>
    <row r="40" spans="1:6" x14ac:dyDescent="0.25">
      <c r="A40" s="34" t="s">
        <v>61</v>
      </c>
      <c r="B40" s="35" t="s">
        <v>62</v>
      </c>
      <c r="C40" s="36">
        <v>50</v>
      </c>
      <c r="D40" s="36">
        <v>50</v>
      </c>
      <c r="E40" s="36">
        <v>16</v>
      </c>
      <c r="F40" s="102">
        <f t="shared" si="0"/>
        <v>0.32</v>
      </c>
    </row>
    <row r="41" spans="1:6" x14ac:dyDescent="0.25">
      <c r="A41" s="34" t="s">
        <v>63</v>
      </c>
      <c r="B41" s="35" t="s">
        <v>64</v>
      </c>
      <c r="C41" s="36">
        <v>5500</v>
      </c>
      <c r="D41" s="36">
        <v>5500</v>
      </c>
      <c r="E41" s="36">
        <v>3534</v>
      </c>
      <c r="F41" s="102">
        <f t="shared" si="0"/>
        <v>0.64254545454545453</v>
      </c>
    </row>
    <row r="42" spans="1:6" ht="30" x14ac:dyDescent="0.25">
      <c r="A42" s="34" t="s">
        <v>65</v>
      </c>
      <c r="B42" s="35" t="s">
        <v>66</v>
      </c>
      <c r="C42" s="36">
        <v>6000</v>
      </c>
      <c r="D42" s="36">
        <v>6000</v>
      </c>
      <c r="E42" s="36">
        <v>3765</v>
      </c>
      <c r="F42" s="102">
        <f t="shared" si="0"/>
        <v>0.62749999999999995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102"/>
    </row>
    <row r="44" spans="1:6" x14ac:dyDescent="0.25">
      <c r="A44" s="34" t="s">
        <v>69</v>
      </c>
      <c r="B44" s="35" t="s">
        <v>70</v>
      </c>
      <c r="C44" s="36">
        <v>124792</v>
      </c>
      <c r="D44" s="36">
        <v>120712</v>
      </c>
      <c r="E44" s="36">
        <v>82574</v>
      </c>
      <c r="F44" s="102">
        <f t="shared" si="0"/>
        <v>0.68405792299025781</v>
      </c>
    </row>
    <row r="45" spans="1:6" x14ac:dyDescent="0.25">
      <c r="A45" s="34" t="s">
        <v>71</v>
      </c>
      <c r="B45" s="35" t="s">
        <v>72</v>
      </c>
      <c r="C45" s="36"/>
      <c r="D45" s="36">
        <v>12</v>
      </c>
      <c r="E45" s="36">
        <v>10</v>
      </c>
      <c r="F45" s="102">
        <f t="shared" si="0"/>
        <v>0.83333333333333337</v>
      </c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102"/>
    </row>
    <row r="47" spans="1:6" x14ac:dyDescent="0.25">
      <c r="A47" s="34" t="s">
        <v>73</v>
      </c>
      <c r="B47" s="35" t="s">
        <v>74</v>
      </c>
      <c r="C47" s="36">
        <v>55500</v>
      </c>
      <c r="D47" s="36">
        <v>55101</v>
      </c>
      <c r="E47" s="36">
        <v>27104</v>
      </c>
      <c r="F47" s="102">
        <f t="shared" si="0"/>
        <v>0.49189669878949566</v>
      </c>
    </row>
    <row r="48" spans="1:6" x14ac:dyDescent="0.25">
      <c r="A48" s="34" t="s">
        <v>75</v>
      </c>
      <c r="B48" s="35" t="s">
        <v>76</v>
      </c>
      <c r="C48" s="36">
        <v>50000</v>
      </c>
      <c r="D48" s="36">
        <v>50000</v>
      </c>
      <c r="E48" s="36">
        <v>27227</v>
      </c>
      <c r="F48" s="102">
        <f t="shared" si="0"/>
        <v>0.54454000000000002</v>
      </c>
    </row>
    <row r="49" spans="1:6" x14ac:dyDescent="0.25">
      <c r="A49" s="34" t="s">
        <v>77</v>
      </c>
      <c r="B49" s="35" t="s">
        <v>78</v>
      </c>
      <c r="C49" s="36">
        <v>1000</v>
      </c>
      <c r="D49" s="36">
        <v>1000</v>
      </c>
      <c r="E49" s="36">
        <v>529</v>
      </c>
      <c r="F49" s="102">
        <f t="shared" si="0"/>
        <v>0.52900000000000003</v>
      </c>
    </row>
    <row r="50" spans="1:6" ht="15.75" thickBot="1" x14ac:dyDescent="0.3">
      <c r="A50" s="38" t="s">
        <v>79</v>
      </c>
      <c r="B50" s="39" t="s">
        <v>80</v>
      </c>
      <c r="C50" s="36">
        <v>8500</v>
      </c>
      <c r="D50" s="36">
        <v>8309</v>
      </c>
      <c r="E50" s="36">
        <v>4058</v>
      </c>
      <c r="F50" s="102">
        <f t="shared" si="0"/>
        <v>0.48838608737513539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312062</v>
      </c>
      <c r="D51" s="40">
        <f>D50+D49+D48+D47+D45+D44+D43+D42+D41+D40+D39+D38+D37+D35+D28+D46+D36</f>
        <v>307554</v>
      </c>
      <c r="E51" s="40">
        <f>E50+E49+E48+E47+E45+E44+E43+E42+E41+E40+E39+E38+E37+E35+E28+E46+E36</f>
        <v>189485</v>
      </c>
      <c r="F51" s="102">
        <f t="shared" si="0"/>
        <v>0.61610318838317824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>
        <v>14600</v>
      </c>
      <c r="E52" s="43">
        <v>11776</v>
      </c>
      <c r="F52" s="102">
        <f t="shared" si="0"/>
        <v>0.80657534246575346</v>
      </c>
    </row>
    <row r="53" spans="1:6" ht="30.75" thickBot="1" x14ac:dyDescent="0.3">
      <c r="A53" s="44" t="s">
        <v>85</v>
      </c>
      <c r="B53" s="45" t="s">
        <v>86</v>
      </c>
      <c r="C53" s="46">
        <v>0</v>
      </c>
      <c r="D53" s="46">
        <v>580</v>
      </c>
      <c r="E53" s="46">
        <v>570</v>
      </c>
      <c r="F53" s="102">
        <f t="shared" si="0"/>
        <v>0.98275862068965514</v>
      </c>
    </row>
    <row r="54" spans="1:6" ht="30.75" thickBot="1" x14ac:dyDescent="0.3">
      <c r="A54" s="44" t="s">
        <v>224</v>
      </c>
      <c r="B54" s="45" t="s">
        <v>225</v>
      </c>
      <c r="C54" s="46">
        <v>78817</v>
      </c>
      <c r="D54" s="46">
        <v>78817</v>
      </c>
      <c r="E54" s="46">
        <v>48866</v>
      </c>
      <c r="F54" s="102">
        <f t="shared" si="0"/>
        <v>0.61999314868619715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102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>
        <v>70</v>
      </c>
      <c r="F56" s="102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102"/>
    </row>
    <row r="58" spans="1:6" ht="15.75" thickBot="1" x14ac:dyDescent="0.3">
      <c r="A58" s="49" t="s">
        <v>186</v>
      </c>
      <c r="B58" s="50" t="s">
        <v>87</v>
      </c>
      <c r="C58" s="51">
        <v>580681</v>
      </c>
      <c r="D58" s="51">
        <v>647630</v>
      </c>
      <c r="E58" s="51">
        <v>509545</v>
      </c>
      <c r="F58" s="102">
        <f t="shared" si="0"/>
        <v>0.786784120562667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102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102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102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102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102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102"/>
    </row>
    <row r="65" spans="1:10" x14ac:dyDescent="0.25">
      <c r="A65" s="22" t="s">
        <v>92</v>
      </c>
      <c r="B65" s="23" t="s">
        <v>93</v>
      </c>
      <c r="C65" s="29">
        <v>14000</v>
      </c>
      <c r="D65" s="29">
        <v>14000</v>
      </c>
      <c r="E65" s="29">
        <v>8167</v>
      </c>
      <c r="F65" s="102">
        <f t="shared" si="0"/>
        <v>0.58335714285714291</v>
      </c>
    </row>
    <row r="66" spans="1:10" x14ac:dyDescent="0.25">
      <c r="A66" s="22" t="s">
        <v>94</v>
      </c>
      <c r="B66" s="23" t="s">
        <v>95</v>
      </c>
      <c r="C66" s="29">
        <v>7000</v>
      </c>
      <c r="D66" s="29">
        <v>7142</v>
      </c>
      <c r="E66" s="29">
        <v>8134</v>
      </c>
      <c r="F66" s="102">
        <f t="shared" si="0"/>
        <v>1.138896667600112</v>
      </c>
    </row>
    <row r="67" spans="1:10" x14ac:dyDescent="0.25">
      <c r="A67" s="24" t="s">
        <v>96</v>
      </c>
      <c r="B67" s="25" t="s">
        <v>97</v>
      </c>
      <c r="C67" s="29">
        <v>10163</v>
      </c>
      <c r="D67" s="29">
        <v>10063</v>
      </c>
      <c r="E67" s="29"/>
      <c r="F67" s="102">
        <f t="shared" si="0"/>
        <v>0</v>
      </c>
    </row>
    <row r="68" spans="1:10" ht="15.75" thickBot="1" x14ac:dyDescent="0.3">
      <c r="A68" s="24" t="s">
        <v>187</v>
      </c>
      <c r="B68" s="25" t="s">
        <v>188</v>
      </c>
      <c r="C68" s="58">
        <v>88309</v>
      </c>
      <c r="D68" s="58">
        <v>90002</v>
      </c>
      <c r="E68" s="58">
        <v>67925</v>
      </c>
      <c r="F68" s="102">
        <f t="shared" si="0"/>
        <v>0.75470545098997799</v>
      </c>
    </row>
    <row r="69" spans="1:10" ht="15.75" thickBot="1" x14ac:dyDescent="0.3">
      <c r="A69" s="26" t="s">
        <v>98</v>
      </c>
      <c r="B69" s="59" t="s">
        <v>99</v>
      </c>
      <c r="C69" s="28">
        <f t="shared" ref="C69" si="7">SUM(C63:C68)</f>
        <v>119472</v>
      </c>
      <c r="D69" s="28">
        <f t="shared" ref="D69" si="8">SUM(D63:D68)</f>
        <v>121207</v>
      </c>
      <c r="E69" s="28">
        <f t="shared" ref="E69" si="9">SUM(E63:E68)</f>
        <v>84226</v>
      </c>
      <c r="F69" s="102">
        <f t="shared" si="0"/>
        <v>0.69489385926555391</v>
      </c>
    </row>
    <row r="70" spans="1:10" ht="15.75" thickBot="1" x14ac:dyDescent="0.3">
      <c r="A70" s="26" t="s">
        <v>236</v>
      </c>
      <c r="B70" s="59" t="s">
        <v>237</v>
      </c>
      <c r="C70" s="28"/>
      <c r="D70" s="28"/>
      <c r="E70" s="28"/>
      <c r="F70" s="102"/>
    </row>
    <row r="71" spans="1:10" x14ac:dyDescent="0.25">
      <c r="A71" s="19" t="s">
        <v>100</v>
      </c>
      <c r="B71" s="20" t="s">
        <v>101</v>
      </c>
      <c r="C71" s="21"/>
      <c r="D71" s="21"/>
      <c r="E71" s="21"/>
      <c r="F71" s="102"/>
    </row>
    <row r="72" spans="1:10" s="17" customFormat="1" x14ac:dyDescent="0.25">
      <c r="A72" s="87" t="s">
        <v>102</v>
      </c>
      <c r="B72" s="88" t="s">
        <v>103</v>
      </c>
      <c r="C72" s="89">
        <v>1411460</v>
      </c>
      <c r="D72" s="89">
        <v>1390923</v>
      </c>
      <c r="E72" s="89">
        <v>437740</v>
      </c>
      <c r="F72" s="102">
        <f t="shared" ref="F72:F125" si="10">E72/D72</f>
        <v>0.31471188556088298</v>
      </c>
    </row>
    <row r="73" spans="1:10" x14ac:dyDescent="0.25">
      <c r="A73" s="22" t="s">
        <v>104</v>
      </c>
      <c r="B73" s="23" t="s">
        <v>105</v>
      </c>
      <c r="C73" s="21"/>
      <c r="D73" s="21"/>
      <c r="E73" s="21"/>
      <c r="F73" s="102"/>
    </row>
    <row r="74" spans="1:10" x14ac:dyDescent="0.25">
      <c r="A74" s="22" t="s">
        <v>106</v>
      </c>
      <c r="B74" s="23" t="s">
        <v>107</v>
      </c>
      <c r="C74" s="21"/>
      <c r="D74" s="21">
        <v>5338</v>
      </c>
      <c r="E74" s="21">
        <v>5007</v>
      </c>
      <c r="F74" s="102">
        <f t="shared" si="10"/>
        <v>0.9379917572124391</v>
      </c>
    </row>
    <row r="75" spans="1:10" ht="15.75" thickBot="1" x14ac:dyDescent="0.3">
      <c r="A75" s="24" t="s">
        <v>108</v>
      </c>
      <c r="B75" s="25" t="s">
        <v>109</v>
      </c>
      <c r="C75" s="21">
        <v>331507</v>
      </c>
      <c r="D75" s="21">
        <v>333725</v>
      </c>
      <c r="E75" s="21">
        <v>33059</v>
      </c>
      <c r="F75" s="102">
        <f t="shared" si="10"/>
        <v>9.9060603790546112E-2</v>
      </c>
    </row>
    <row r="76" spans="1:10" ht="18" customHeight="1" thickBot="1" x14ac:dyDescent="0.3">
      <c r="A76" s="26" t="s">
        <v>110</v>
      </c>
      <c r="B76" s="59" t="s">
        <v>111</v>
      </c>
      <c r="C76" s="28">
        <f t="shared" ref="C76" si="11">SUM(C71:C75)</f>
        <v>1742967</v>
      </c>
      <c r="D76" s="28">
        <f t="shared" ref="D76" si="12">SUM(D71:D75)</f>
        <v>1729986</v>
      </c>
      <c r="E76" s="28">
        <f t="shared" ref="E76" si="13">SUM(E71:E75)</f>
        <v>475806</v>
      </c>
      <c r="F76" s="102">
        <f t="shared" si="10"/>
        <v>0.27503459565568739</v>
      </c>
    </row>
    <row r="77" spans="1:10" x14ac:dyDescent="0.25">
      <c r="A77" s="19" t="s">
        <v>112</v>
      </c>
      <c r="B77" s="20" t="s">
        <v>113</v>
      </c>
      <c r="C77" s="21">
        <v>4095</v>
      </c>
      <c r="D77" s="21">
        <v>4095</v>
      </c>
      <c r="E77" s="21">
        <v>1182</v>
      </c>
      <c r="F77" s="102">
        <f t="shared" si="10"/>
        <v>0.28864468864468862</v>
      </c>
      <c r="J77" s="1" t="s">
        <v>240</v>
      </c>
    </row>
    <row r="78" spans="1:10" x14ac:dyDescent="0.25">
      <c r="A78" s="19" t="s">
        <v>199</v>
      </c>
      <c r="B78" s="20" t="s">
        <v>200</v>
      </c>
      <c r="C78" s="21"/>
      <c r="D78" s="21"/>
      <c r="E78" s="21"/>
      <c r="F78" s="102"/>
    </row>
    <row r="79" spans="1:10" x14ac:dyDescent="0.25">
      <c r="A79" s="22" t="s">
        <v>114</v>
      </c>
      <c r="B79" s="23" t="s">
        <v>115</v>
      </c>
      <c r="C79" s="21"/>
      <c r="D79" s="21"/>
      <c r="E79" s="21"/>
      <c r="F79" s="102"/>
    </row>
    <row r="80" spans="1:10" ht="15.75" thickBot="1" x14ac:dyDescent="0.3">
      <c r="A80" s="24" t="s">
        <v>116</v>
      </c>
      <c r="B80" s="25" t="s">
        <v>117</v>
      </c>
      <c r="C80" s="60">
        <v>1106</v>
      </c>
      <c r="D80" s="60">
        <v>1106</v>
      </c>
      <c r="E80" s="60">
        <v>194</v>
      </c>
      <c r="F80" s="102">
        <f t="shared" si="10"/>
        <v>0.17540687160940324</v>
      </c>
    </row>
    <row r="81" spans="1:6" ht="15" customHeight="1" thickBot="1" x14ac:dyDescent="0.3">
      <c r="A81" s="26" t="s">
        <v>118</v>
      </c>
      <c r="B81" s="59" t="s">
        <v>119</v>
      </c>
      <c r="C81" s="28">
        <f t="shared" ref="C81" si="14">SUM(C77:C80)</f>
        <v>5201</v>
      </c>
      <c r="D81" s="28">
        <f t="shared" ref="D81" si="15">SUM(D77:D80)</f>
        <v>5201</v>
      </c>
      <c r="E81" s="28">
        <f t="shared" ref="E81" si="16">SUM(E77:E80)</f>
        <v>1376</v>
      </c>
      <c r="F81" s="102">
        <f t="shared" si="10"/>
        <v>0.26456450682561045</v>
      </c>
    </row>
    <row r="82" spans="1:6" ht="15.75" thickBot="1" x14ac:dyDescent="0.3">
      <c r="A82" s="47" t="s">
        <v>232</v>
      </c>
      <c r="B82" s="61" t="s">
        <v>233</v>
      </c>
      <c r="C82" s="46"/>
      <c r="D82" s="46"/>
      <c r="E82" s="46"/>
      <c r="F82" s="102"/>
    </row>
    <row r="83" spans="1:6" ht="15.75" thickBot="1" x14ac:dyDescent="0.3">
      <c r="A83" s="47" t="s">
        <v>238</v>
      </c>
      <c r="B83" s="61" t="s">
        <v>239</v>
      </c>
      <c r="C83" s="46"/>
      <c r="D83" s="46"/>
      <c r="E83" s="46"/>
      <c r="F83" s="102"/>
    </row>
    <row r="84" spans="1:6" ht="15.75" thickBot="1" x14ac:dyDescent="0.3">
      <c r="A84" s="47" t="s">
        <v>120</v>
      </c>
      <c r="B84" s="61" t="s">
        <v>121</v>
      </c>
      <c r="C84" s="46">
        <v>7792</v>
      </c>
      <c r="D84" s="46">
        <v>7792</v>
      </c>
      <c r="E84" s="46"/>
      <c r="F84" s="102">
        <f t="shared" si="10"/>
        <v>0</v>
      </c>
    </row>
    <row r="85" spans="1:6" ht="15.75" thickBot="1" x14ac:dyDescent="0.3">
      <c r="A85" s="49" t="s">
        <v>122</v>
      </c>
      <c r="B85" s="62" t="s">
        <v>123</v>
      </c>
      <c r="C85" s="51"/>
      <c r="D85" s="51">
        <v>58148</v>
      </c>
      <c r="E85" s="51">
        <v>58148</v>
      </c>
      <c r="F85" s="102">
        <f t="shared" si="10"/>
        <v>1</v>
      </c>
    </row>
    <row r="86" spans="1:6" ht="15.75" thickBot="1" x14ac:dyDescent="0.3">
      <c r="A86" s="49" t="s">
        <v>124</v>
      </c>
      <c r="B86" s="62" t="s">
        <v>125</v>
      </c>
      <c r="C86" s="51">
        <v>1134130</v>
      </c>
      <c r="D86" s="51">
        <v>1178296</v>
      </c>
      <c r="E86" s="51">
        <v>886286</v>
      </c>
      <c r="F86" s="102">
        <f t="shared" si="10"/>
        <v>0.75217602368165559</v>
      </c>
    </row>
    <row r="87" spans="1:6" ht="15.75" thickBot="1" x14ac:dyDescent="0.3">
      <c r="A87" s="63" t="s">
        <v>197</v>
      </c>
      <c r="B87" s="64" t="s">
        <v>198</v>
      </c>
      <c r="C87" s="65"/>
      <c r="D87" s="65"/>
      <c r="E87" s="65">
        <v>2029467</v>
      </c>
      <c r="F87" s="102"/>
    </row>
    <row r="88" spans="1:6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4086053</v>
      </c>
      <c r="D88" s="66">
        <f>D86+D85+D84+D82+D81+D76+D69++D58+D53+D52+D51+D23+D21+D59+D60+D62+D87+D61+D56+D57+D54+D55+D70+D83</f>
        <v>4267326</v>
      </c>
      <c r="E88" s="66">
        <f>E86+E85+E84+E82+E81+E76+E69++E58+E53+E52+E51+E23+E21+E59+E60+E62+E87+E61+E56+E57+E54+E55+E70+E83</f>
        <v>4387403</v>
      </c>
      <c r="F88" s="102">
        <f t="shared" si="10"/>
        <v>1.0281386985667371</v>
      </c>
    </row>
    <row r="89" spans="1:6" ht="15.75" thickBot="1" x14ac:dyDescent="0.3">
      <c r="A89" s="67" t="s">
        <v>230</v>
      </c>
      <c r="B89" s="68" t="s">
        <v>127</v>
      </c>
      <c r="C89" s="28">
        <v>1590235</v>
      </c>
      <c r="D89" s="28">
        <v>1715129</v>
      </c>
      <c r="E89" s="28">
        <v>1492776</v>
      </c>
      <c r="F89" s="102">
        <f t="shared" si="10"/>
        <v>0.87035785646444086</v>
      </c>
    </row>
    <row r="90" spans="1:6" ht="30.75" thickBot="1" x14ac:dyDescent="0.3">
      <c r="A90" s="49" t="s">
        <v>128</v>
      </c>
      <c r="B90" s="50" t="s">
        <v>129</v>
      </c>
      <c r="C90" s="65">
        <v>161000</v>
      </c>
      <c r="D90" s="65">
        <v>208340</v>
      </c>
      <c r="E90" s="65">
        <v>97317</v>
      </c>
      <c r="F90" s="102">
        <f t="shared" si="10"/>
        <v>0.4671066525871172</v>
      </c>
    </row>
    <row r="91" spans="1:6" ht="15.75" thickBot="1" x14ac:dyDescent="0.3">
      <c r="A91" s="47" t="s">
        <v>130</v>
      </c>
      <c r="B91" s="48" t="s">
        <v>131</v>
      </c>
      <c r="C91" s="69">
        <v>1218976</v>
      </c>
      <c r="D91" s="69">
        <v>1218976</v>
      </c>
      <c r="E91" s="69">
        <v>363413</v>
      </c>
      <c r="F91" s="102">
        <f t="shared" si="10"/>
        <v>0.29812974168482398</v>
      </c>
    </row>
    <row r="92" spans="1:6" ht="15.75" thickBot="1" x14ac:dyDescent="0.3">
      <c r="A92" s="47" t="s">
        <v>204</v>
      </c>
      <c r="B92" s="48" t="s">
        <v>205</v>
      </c>
      <c r="C92" s="69"/>
      <c r="D92" s="69"/>
      <c r="E92" s="69"/>
      <c r="F92" s="102"/>
    </row>
    <row r="93" spans="1:6" ht="15.75" thickBot="1" x14ac:dyDescent="0.3">
      <c r="A93" s="47" t="s">
        <v>208</v>
      </c>
      <c r="B93" s="48" t="s">
        <v>209</v>
      </c>
      <c r="C93" s="69"/>
      <c r="D93" s="69"/>
      <c r="E93" s="69"/>
      <c r="F93" s="102"/>
    </row>
    <row r="94" spans="1:6" x14ac:dyDescent="0.25">
      <c r="A94" s="19" t="s">
        <v>132</v>
      </c>
      <c r="B94" s="20" t="s">
        <v>133</v>
      </c>
      <c r="C94" s="21"/>
      <c r="D94" s="21"/>
      <c r="E94" s="21"/>
      <c r="F94" s="102"/>
    </row>
    <row r="95" spans="1:6" ht="30" x14ac:dyDescent="0.25">
      <c r="A95" s="24" t="s">
        <v>132</v>
      </c>
      <c r="B95" s="25" t="s">
        <v>134</v>
      </c>
      <c r="C95" s="60">
        <v>300000</v>
      </c>
      <c r="D95" s="60">
        <v>300000</v>
      </c>
      <c r="E95" s="60">
        <v>365478</v>
      </c>
      <c r="F95" s="102">
        <f t="shared" si="10"/>
        <v>1.2182599999999999</v>
      </c>
    </row>
    <row r="96" spans="1:6" x14ac:dyDescent="0.25">
      <c r="A96" s="70" t="s">
        <v>135</v>
      </c>
      <c r="B96" s="71" t="s">
        <v>136</v>
      </c>
      <c r="C96" s="72">
        <f>SUM(C94:C95)</f>
        <v>300000</v>
      </c>
      <c r="D96" s="72">
        <f>SUM(D94:D95)</f>
        <v>300000</v>
      </c>
      <c r="E96" s="72">
        <f>SUM(E94:E95)</f>
        <v>365478</v>
      </c>
      <c r="F96" s="102">
        <f t="shared" si="10"/>
        <v>1.2182599999999999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102"/>
    </row>
    <row r="98" spans="1:6" x14ac:dyDescent="0.25">
      <c r="A98" s="34" t="s">
        <v>191</v>
      </c>
      <c r="B98" s="35" t="s">
        <v>192</v>
      </c>
      <c r="C98" s="36">
        <v>1000</v>
      </c>
      <c r="D98" s="36">
        <v>1000</v>
      </c>
      <c r="E98" s="36">
        <v>730</v>
      </c>
      <c r="F98" s="102">
        <f t="shared" si="10"/>
        <v>0.73</v>
      </c>
    </row>
    <row r="99" spans="1:6" x14ac:dyDescent="0.25">
      <c r="A99" s="38" t="s">
        <v>222</v>
      </c>
      <c r="B99" s="39" t="s">
        <v>223</v>
      </c>
      <c r="C99" s="73">
        <v>100</v>
      </c>
      <c r="D99" s="73">
        <v>100</v>
      </c>
      <c r="E99" s="73">
        <v>161</v>
      </c>
      <c r="F99" s="102">
        <f t="shared" si="10"/>
        <v>1.61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>
        <v>4000</v>
      </c>
      <c r="E100" s="73">
        <v>3540</v>
      </c>
      <c r="F100" s="102">
        <f t="shared" si="10"/>
        <v>0.88500000000000001</v>
      </c>
    </row>
    <row r="101" spans="1:6" ht="24" customHeight="1" thickBot="1" x14ac:dyDescent="0.3">
      <c r="A101" s="49" t="s">
        <v>141</v>
      </c>
      <c r="B101" s="62" t="s">
        <v>142</v>
      </c>
      <c r="C101" s="51">
        <f t="shared" ref="C101" si="17">C100+C98+C97+C96+C99</f>
        <v>305100</v>
      </c>
      <c r="D101" s="51">
        <f t="shared" ref="D101" si="18">D100+D98+D97+D96+D99</f>
        <v>305100</v>
      </c>
      <c r="E101" s="51">
        <f t="shared" ref="E101" si="19">E100+E98+E97+E96+E99</f>
        <v>369909</v>
      </c>
      <c r="F101" s="102">
        <f t="shared" si="10"/>
        <v>1.2124188790560473</v>
      </c>
    </row>
    <row r="102" spans="1:6" x14ac:dyDescent="0.25">
      <c r="A102" s="74" t="s">
        <v>143</v>
      </c>
      <c r="B102" s="75" t="s">
        <v>144</v>
      </c>
      <c r="C102" s="76">
        <v>12600</v>
      </c>
      <c r="D102" s="76">
        <v>12600</v>
      </c>
      <c r="E102" s="76">
        <v>14867</v>
      </c>
      <c r="F102" s="102">
        <f t="shared" si="10"/>
        <v>1.1799206349206348</v>
      </c>
    </row>
    <row r="103" spans="1:6" x14ac:dyDescent="0.25">
      <c r="A103" s="34" t="s">
        <v>145</v>
      </c>
      <c r="B103" s="35" t="s">
        <v>146</v>
      </c>
      <c r="C103" s="36">
        <v>6000</v>
      </c>
      <c r="D103" s="36">
        <v>6000</v>
      </c>
      <c r="E103" s="36">
        <v>3052</v>
      </c>
      <c r="F103" s="102">
        <f t="shared" si="10"/>
        <v>0.50866666666666671</v>
      </c>
    </row>
    <row r="104" spans="1:6" x14ac:dyDescent="0.25">
      <c r="A104" s="34" t="s">
        <v>147</v>
      </c>
      <c r="B104" s="35" t="s">
        <v>148</v>
      </c>
      <c r="C104" s="36">
        <v>55028</v>
      </c>
      <c r="D104" s="36">
        <v>55028</v>
      </c>
      <c r="E104" s="36">
        <v>46489</v>
      </c>
      <c r="F104" s="102">
        <f t="shared" si="10"/>
        <v>0.84482445300574249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36"/>
      <c r="F105" s="102"/>
    </row>
    <row r="106" spans="1:6" x14ac:dyDescent="0.25">
      <c r="A106" s="34" t="s">
        <v>151</v>
      </c>
      <c r="B106" s="35" t="s">
        <v>152</v>
      </c>
      <c r="C106" s="36">
        <v>10211</v>
      </c>
      <c r="D106" s="36">
        <v>10211</v>
      </c>
      <c r="E106" s="36">
        <v>11563</v>
      </c>
      <c r="F106" s="102">
        <f t="shared" si="10"/>
        <v>1.1324062285770249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36"/>
      <c r="F107" s="102"/>
    </row>
    <row r="108" spans="1:6" ht="27" customHeight="1" x14ac:dyDescent="0.25">
      <c r="A108" s="34" t="s">
        <v>155</v>
      </c>
      <c r="B108" s="35" t="s">
        <v>156</v>
      </c>
      <c r="C108" s="36">
        <v>1000</v>
      </c>
      <c r="D108" s="36">
        <v>1000</v>
      </c>
      <c r="E108" s="36">
        <v>10066</v>
      </c>
      <c r="F108" s="102">
        <f t="shared" si="10"/>
        <v>10.066000000000001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>
        <v>1000</v>
      </c>
      <c r="E109" s="73">
        <v>6797</v>
      </c>
      <c r="F109" s="102">
        <f t="shared" si="10"/>
        <v>6.7969999999999997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 t="shared" ref="C110" si="20">C109+C108+C107+C106+C105+C104+C103+C102</f>
        <v>85839</v>
      </c>
      <c r="D110" s="16">
        <f t="shared" ref="D110" si="21">D109+D108+D107+D106+D105+D104+D103+D102</f>
        <v>85839</v>
      </c>
      <c r="E110" s="16">
        <f t="shared" ref="E110" si="22">E109+E108+E107+E106+E105+E104+E103+E102</f>
        <v>92834</v>
      </c>
      <c r="F110" s="102">
        <f t="shared" si="10"/>
        <v>1.0814897657242046</v>
      </c>
    </row>
    <row r="111" spans="1:6" x14ac:dyDescent="0.25">
      <c r="A111" s="79" t="s">
        <v>161</v>
      </c>
      <c r="B111" s="35" t="s">
        <v>162</v>
      </c>
      <c r="C111" s="36">
        <v>88000</v>
      </c>
      <c r="D111" s="36">
        <v>88000</v>
      </c>
      <c r="E111" s="36">
        <v>44160</v>
      </c>
      <c r="F111" s="102">
        <f t="shared" si="10"/>
        <v>0.50181818181818183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/>
      <c r="F112" s="102"/>
    </row>
    <row r="113" spans="1:7" ht="15.75" thickBot="1" x14ac:dyDescent="0.3">
      <c r="A113" s="80" t="s">
        <v>165</v>
      </c>
      <c r="B113" s="39" t="s">
        <v>166</v>
      </c>
      <c r="C113" s="36"/>
      <c r="D113" s="36"/>
      <c r="E113" s="36"/>
      <c r="F113" s="102"/>
    </row>
    <row r="114" spans="1:7" ht="25.5" customHeight="1" thickBot="1" x14ac:dyDescent="0.3">
      <c r="A114" s="77" t="s">
        <v>167</v>
      </c>
      <c r="B114" s="78" t="s">
        <v>168</v>
      </c>
      <c r="C114" s="16">
        <f>SUM(C111:C113)</f>
        <v>88000</v>
      </c>
      <c r="D114" s="16">
        <f>SUM(D111:D113)</f>
        <v>88000</v>
      </c>
      <c r="E114" s="16">
        <f>SUM(E111:E113)</f>
        <v>44160</v>
      </c>
      <c r="F114" s="102">
        <f t="shared" si="10"/>
        <v>0.50181818181818183</v>
      </c>
    </row>
    <row r="115" spans="1:7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02"/>
    </row>
    <row r="116" spans="1:7" ht="30.75" thickBot="1" x14ac:dyDescent="0.3">
      <c r="A116" s="26" t="s">
        <v>169</v>
      </c>
      <c r="B116" s="27" t="s">
        <v>170</v>
      </c>
      <c r="C116" s="28"/>
      <c r="D116" s="28"/>
      <c r="E116" s="28"/>
      <c r="F116" s="102"/>
    </row>
    <row r="117" spans="1:7" ht="15.75" thickBot="1" x14ac:dyDescent="0.3">
      <c r="A117" s="81" t="s">
        <v>171</v>
      </c>
      <c r="B117" s="82" t="s">
        <v>172</v>
      </c>
      <c r="C117" s="83"/>
      <c r="D117" s="83"/>
      <c r="E117" s="83"/>
      <c r="F117" s="102"/>
    </row>
    <row r="118" spans="1:7" ht="16.5" customHeight="1" thickBot="1" x14ac:dyDescent="0.3">
      <c r="A118" s="26" t="s">
        <v>173</v>
      </c>
      <c r="B118" s="27" t="s">
        <v>174</v>
      </c>
      <c r="C118" s="28"/>
      <c r="D118" s="28">
        <v>500</v>
      </c>
      <c r="E118" s="28">
        <v>500</v>
      </c>
      <c r="F118" s="102"/>
    </row>
    <row r="119" spans="1:7" ht="16.5" customHeight="1" thickBot="1" x14ac:dyDescent="0.3">
      <c r="A119" s="26" t="s">
        <v>244</v>
      </c>
      <c r="B119" s="27" t="s">
        <v>121</v>
      </c>
      <c r="C119" s="101">
        <v>148694</v>
      </c>
      <c r="D119" s="101">
        <v>148694</v>
      </c>
      <c r="E119" s="28">
        <v>74347</v>
      </c>
      <c r="F119" s="102">
        <f t="shared" si="10"/>
        <v>0.5</v>
      </c>
    </row>
    <row r="120" spans="1:7" ht="15.75" thickBot="1" x14ac:dyDescent="0.3">
      <c r="A120" s="26" t="s">
        <v>201</v>
      </c>
      <c r="B120" s="27" t="s">
        <v>203</v>
      </c>
      <c r="C120" s="91">
        <v>99329</v>
      </c>
      <c r="D120" s="91">
        <v>22740</v>
      </c>
      <c r="E120" s="28"/>
      <c r="F120" s="102">
        <f t="shared" si="10"/>
        <v>0</v>
      </c>
      <c r="G120" s="90"/>
    </row>
    <row r="121" spans="1:7" ht="60.75" thickBot="1" x14ac:dyDescent="0.3">
      <c r="A121" s="26" t="s">
        <v>175</v>
      </c>
      <c r="B121" s="27" t="s">
        <v>202</v>
      </c>
      <c r="C121" s="28">
        <v>388880</v>
      </c>
      <c r="D121" s="28">
        <v>415860</v>
      </c>
      <c r="E121" s="28">
        <v>415860</v>
      </c>
      <c r="F121" s="102">
        <f t="shared" si="10"/>
        <v>1</v>
      </c>
      <c r="G121" s="4" t="s">
        <v>245</v>
      </c>
    </row>
    <row r="122" spans="1:7" ht="15.75" thickBot="1" x14ac:dyDescent="0.3">
      <c r="A122" s="26" t="s">
        <v>176</v>
      </c>
      <c r="B122" s="27" t="s">
        <v>177</v>
      </c>
      <c r="C122" s="28"/>
      <c r="D122" s="28">
        <v>58148</v>
      </c>
      <c r="E122" s="28"/>
      <c r="F122" s="102">
        <f t="shared" si="10"/>
        <v>0</v>
      </c>
    </row>
    <row r="123" spans="1:7" ht="15.75" thickBot="1" x14ac:dyDescent="0.3">
      <c r="A123" s="26" t="s">
        <v>178</v>
      </c>
      <c r="B123" s="27" t="s">
        <v>179</v>
      </c>
      <c r="C123" s="28"/>
      <c r="D123" s="28"/>
      <c r="E123" s="28"/>
      <c r="F123" s="102"/>
    </row>
    <row r="124" spans="1:7" ht="15.75" thickBot="1" x14ac:dyDescent="0.3">
      <c r="A124" s="67" t="s">
        <v>180</v>
      </c>
      <c r="B124" s="84" t="s">
        <v>181</v>
      </c>
      <c r="C124" s="28"/>
      <c r="D124" s="28"/>
      <c r="E124" s="28">
        <v>1699467</v>
      </c>
      <c r="F124" s="102"/>
    </row>
    <row r="125" spans="1:7" ht="21.75" customHeight="1" thickBot="1" x14ac:dyDescent="0.3">
      <c r="A125" s="99" t="s">
        <v>182</v>
      </c>
      <c r="B125" s="93"/>
      <c r="C125" s="85">
        <f t="shared" ref="C125" si="23">C124+C123+C122+C120+C118+C116+C114+C110+C101+C91+C90+C89+C121+C117+C92+C93+C115+C119</f>
        <v>4086053</v>
      </c>
      <c r="D125" s="85">
        <f t="shared" ref="D125:E125" si="24">D124+D123+D122+D120+D118+D116+D114+D110+D101+D91+D90+D89+D121+D117+D92+D93+D115+D119</f>
        <v>4267326</v>
      </c>
      <c r="E125" s="85">
        <f t="shared" si="24"/>
        <v>4650583</v>
      </c>
      <c r="F125" s="102">
        <f t="shared" si="10"/>
        <v>1.0898119806173703</v>
      </c>
    </row>
    <row r="126" spans="1:7" ht="15.75" thickBot="1" x14ac:dyDescent="0.3">
      <c r="A126" s="92" t="s">
        <v>183</v>
      </c>
      <c r="B126" s="93" t="s">
        <v>183</v>
      </c>
      <c r="C126" s="86"/>
      <c r="D126" s="86"/>
      <c r="E126" s="86"/>
    </row>
    <row r="127" spans="1:7" x14ac:dyDescent="0.25">
      <c r="B127" s="4" t="s">
        <v>248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0" fitToHeight="2" orientation="portrait" r:id="rId1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2026-10-14T12:36:25Z</cp:lastPrinted>
  <dcterms:created xsi:type="dcterms:W3CDTF">2016-01-12T14:28:56Z</dcterms:created>
  <dcterms:modified xsi:type="dcterms:W3CDTF">2026-10-19T09:42:28Z</dcterms:modified>
</cp:coreProperties>
</file>