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5570" windowHeight="1164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8" i="1" l="1"/>
  <c r="F13" i="1"/>
  <c r="F14" i="1"/>
  <c r="F15" i="1"/>
  <c r="F18" i="1"/>
  <c r="F19" i="1"/>
  <c r="F20" i="1"/>
  <c r="F21" i="1"/>
  <c r="F22" i="1"/>
  <c r="F24" i="1"/>
  <c r="F27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8" i="1"/>
  <c r="F49" i="1"/>
  <c r="F50" i="1"/>
  <c r="F51" i="1"/>
  <c r="F52" i="1"/>
  <c r="F53" i="1"/>
  <c r="F54" i="1"/>
  <c r="F55" i="1"/>
  <c r="F56" i="1"/>
  <c r="F58" i="1"/>
  <c r="F65" i="1"/>
  <c r="F66" i="1"/>
  <c r="F67" i="1"/>
  <c r="F68" i="1"/>
  <c r="F69" i="1"/>
  <c r="F71" i="1"/>
  <c r="F73" i="1"/>
  <c r="F74" i="1"/>
  <c r="F75" i="1"/>
  <c r="F76" i="1"/>
  <c r="F78" i="1"/>
  <c r="F79" i="1"/>
  <c r="F80" i="1"/>
  <c r="F82" i="1"/>
  <c r="F83" i="1"/>
  <c r="F84" i="1"/>
  <c r="F86" i="1"/>
  <c r="F87" i="1"/>
  <c r="F89" i="1"/>
  <c r="F93" i="1"/>
  <c r="F94" i="1"/>
  <c r="F96" i="1"/>
  <c r="F97" i="1"/>
  <c r="F98" i="1"/>
  <c r="F99" i="1"/>
  <c r="F100" i="1"/>
  <c r="F101" i="1"/>
  <c r="F102" i="1"/>
  <c r="F104" i="1"/>
  <c r="F107" i="1"/>
  <c r="F108" i="1"/>
  <c r="F109" i="1"/>
  <c r="F112" i="1"/>
  <c r="F117" i="1"/>
  <c r="F118" i="1"/>
  <c r="F119" i="1"/>
  <c r="F122" i="1"/>
  <c r="F6" i="1"/>
  <c r="D99" i="1" l="1"/>
  <c r="E99" i="1"/>
  <c r="D86" i="1" l="1"/>
  <c r="D52" i="1"/>
  <c r="E52" i="1"/>
  <c r="C52" i="1"/>
  <c r="C94" i="1" l="1"/>
  <c r="C99" i="1" s="1"/>
  <c r="D24" i="1" l="1"/>
  <c r="E24" i="1"/>
  <c r="E86" i="1" s="1"/>
  <c r="C24" i="1"/>
  <c r="D21" i="1"/>
  <c r="E21" i="1"/>
  <c r="C21" i="1"/>
  <c r="C112" i="1" l="1"/>
  <c r="C108" i="1"/>
  <c r="C122" i="1" s="1"/>
  <c r="C80" i="1"/>
  <c r="C75" i="1"/>
  <c r="C69" i="1"/>
  <c r="C36" i="1"/>
  <c r="C29" i="1"/>
  <c r="C86" i="1" l="1"/>
  <c r="E94" i="1" l="1"/>
  <c r="D94" i="1" l="1"/>
  <c r="E36" i="1" l="1"/>
  <c r="D69" i="1" l="1"/>
  <c r="E69" i="1"/>
  <c r="D29" i="1"/>
  <c r="E29" i="1"/>
  <c r="E112" i="1" l="1"/>
  <c r="D112" i="1"/>
  <c r="E108" i="1"/>
  <c r="D108" i="1"/>
  <c r="E80" i="1"/>
  <c r="D80" i="1"/>
  <c r="E75" i="1"/>
  <c r="D75" i="1"/>
  <c r="D36" i="1"/>
  <c r="D122" i="1" l="1"/>
  <c r="E122" i="1"/>
</calcChain>
</file>

<file path=xl/sharedStrings.xml><?xml version="1.0" encoding="utf-8"?>
<sst xmlns="http://schemas.openxmlformats.org/spreadsheetml/2006/main" count="245" uniqueCount="242">
  <si>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</si>
  <si>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</si>
  <si>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</si>
  <si>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</si>
  <si>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</si>
  <si>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</si>
  <si>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</si>
  <si>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</si>
  <si>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</si>
  <si>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</si>
  <si>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</si>
  <si>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</si>
  <si>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</si>
  <si>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</si>
  <si>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</si>
  <si>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</si>
  <si>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</si>
  <si>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</si>
  <si>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</si>
  <si>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</si>
  <si>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</si>
  <si>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</si>
  <si>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</si>
  <si>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</si>
  <si>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</si>
  <si>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</si>
  <si>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</si>
  <si>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</si>
  <si>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</si>
  <si>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</si>
  <si>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</si>
  <si>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</si>
  <si>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</si>
  <si>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</si>
  <si>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</si>
  <si>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</si>
  <si>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</si>
  <si>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</si>
  <si>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</si>
  <si>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</si>
  <si>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</si>
  <si>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</si>
  <si>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</si>
  <si>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</si>
  <si>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</si>
  <si>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</si>
  <si>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</si>
  <si>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</si>
  <si>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</si>
  <si>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</si>
  <si>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</si>
  <si>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</si>
  <si>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</si>
  <si>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</si>
  <si>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</si>
  <si>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</si>
  <si>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</si>
  <si>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</si>
  <si>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</si>
  <si>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</si>
  <si>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</si>
  <si>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</si>
  <si>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</si>
  <si>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</si>
  <si>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</si>
  <si>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</si>
  <si>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</si>
  <si>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</si>
  <si>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</si>
  <si>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</si>
  <si>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</si>
  <si>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</si>
  <si>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</si>
  <si>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</si>
  <si>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</si>
  <si>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</si>
  <si>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</si>
  <si>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</si>
  <si>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</si>
  <si>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</si>
  <si>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</si>
  <si>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</si>
  <si>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</si>
  <si>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</si>
  <si>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</si>
  <si>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</si>
  <si>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</si>
  <si>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</si>
  <si>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</si>
  <si>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</si>
  <si>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</si>
  <si>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</si>
  <si>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</si>
  <si>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</si>
  <si>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</si>
  <si>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</si>
  <si>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</si>
  <si>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</si>
  <si>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</si>
  <si>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</si>
  <si>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</si>
  <si>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</si>
  <si>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</si>
  <si>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</si>
  <si>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</si>
  <si>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</si>
  <si>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</si>
  <si>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</si>
  <si>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</si>
  <si>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</si>
  <si>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</si>
  <si>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</si>
  <si>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</si>
  <si>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</si>
  <si>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</si>
  <si>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</si>
  <si>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</si>
  <si>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</si>
  <si>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</si>
  <si>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</si>
  <si>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</si>
  <si>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</si>
  <si>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</si>
  <si>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</si>
  <si>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</si>
  <si>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</si>
  <si>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</si>
  <si>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</si>
  <si>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</si>
  <si>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</si>
  <si>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</si>
  <si>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</si>
  <si>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</si>
  <si>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</si>
  <si>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</si>
  <si>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</si>
  <si>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</si>
  <si>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</si>
  <si>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</si>
  <si>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</si>
  <si>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</si>
  <si>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</si>
  <si>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</si>
  <si>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</si>
  <si>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</si>
  <si>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</si>
  <si>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</si>
  <si>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</si>
  <si>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</si>
  <si>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</si>
  <si>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</si>
  <si>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</si>
  <si>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</si>
  <si>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</si>
  <si>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</si>
  <si>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</si>
  <si>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</si>
  <si>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</si>
  <si>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</si>
  <si>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</si>
  <si>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</si>
  <si>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</si>
  <si>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</si>
  <si>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</si>
  <si>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</si>
  <si>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</si>
  <si>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</si>
  <si>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</si>
  <si>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</si>
  <si>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</si>
  <si>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</si>
  <si>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</si>
  <si>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</si>
  <si>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</si>
  <si>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</si>
  <si>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</si>
  <si>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</si>
  <si>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</si>
  <si>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</si>
  <si>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</si>
  <si>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</si>
  <si>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</si>
  <si>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</si>
  <si>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</si>
  <si>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</si>
  <si>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</si>
  <si>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</si>
  <si>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</si>
  <si>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</si>
  <si>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</si>
  <si>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</si>
  <si>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</si>
  <si>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</si>
  <si>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</si>
  <si>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</si>
  <si>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</si>
  <si>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</si>
  <si>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</si>
  <si>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</si>
  <si>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</si>
  <si>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</si>
  <si>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</si>
  <si>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</si>
  <si>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</si>
  <si>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</si>
  <si>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</si>
  <si>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</si>
  <si>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</si>
  <si>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</si>
  <si>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</si>
  <si>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</si>
  <si>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</si>
  <si>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</si>
  <si>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</si>
  <si>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</si>
  <si>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</si>
  <si>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</si>
  <si>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</si>
  <si>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</si>
  <si>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</si>
  <si>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</si>
  <si>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</si>
  <si>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</si>
  <si>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</si>
  <si>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</si>
  <si>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</si>
  <si>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</si>
  <si>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</si>
  <si>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</si>
  <si>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</si>
  <si>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</si>
  <si>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</si>
  <si>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</si>
  <si>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</si>
  <si>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</si>
  <si>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</si>
  <si>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Kunszentmiklós, 2022. május 5.</t>
  </si>
  <si>
    <t>K1102</t>
  </si>
  <si>
    <t>Normatív jutalmak teljesítése</t>
  </si>
  <si>
    <t>K321</t>
  </si>
  <si>
    <t>Informatikai szolgáltatások igénybevétele</t>
  </si>
  <si>
    <t>Kimutatatás Kunszentmiklós Város Önkormányzata   2021. évi költségvetés teljesítéséről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</si>
</sst>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0" fontId="2" fillId="0" borderId="0" xfId="0" applyFont="1" applyFill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5" xfId="0" applyNumberFormat="1" applyFont="1" applyFill="1" applyBorder="1" applyAlignment="1"/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 applyFill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 applyAlignment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3" fontId="2" fillId="5" borderId="29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0" fontId="2" fillId="0" borderId="0" xfId="1" applyNumberFormat="1" applyFont="1" applyFill="1"/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0"/>
  <sheetViews>
    <sheetView tabSelected="1" topLeftCell="A14" workbookViewId="0">
      <selection activeCell="K117" sqref="K117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4" width="12.42578125" style="19" customWidth="1"/>
    <col min="5" max="5" width="12.28515625" style="19" customWidth="1"/>
    <col min="6" max="16384" width="9.140625" style="2"/>
  </cols>
  <sheetData>
    <row r="1" spans="1:6" x14ac:dyDescent="0.25">
      <c r="A1" s="2" t="s">
        <v>214</v>
      </c>
    </row>
    <row r="2" spans="1:6" ht="38.25" customHeight="1" x14ac:dyDescent="0.25">
      <c r="A2" s="1"/>
      <c r="B2" s="109" t="s">
        <v>241</v>
      </c>
      <c r="C2" s="109"/>
      <c r="D2" s="109"/>
      <c r="E2" s="109"/>
    </row>
    <row r="3" spans="1:6" ht="31.5" customHeight="1" thickBot="1" x14ac:dyDescent="0.3">
      <c r="A3" s="3"/>
      <c r="B3" s="4"/>
      <c r="C3" s="11"/>
      <c r="D3" s="11"/>
      <c r="E3" s="11"/>
    </row>
    <row r="4" spans="1:6" x14ac:dyDescent="0.25">
      <c r="A4" s="110" t="s">
        <v>0</v>
      </c>
      <c r="B4" s="112" t="s">
        <v>1</v>
      </c>
      <c r="C4" s="12" t="s">
        <v>2</v>
      </c>
      <c r="D4" s="12" t="s">
        <v>3</v>
      </c>
      <c r="E4" s="13" t="s">
        <v>4</v>
      </c>
    </row>
    <row r="5" spans="1:6" ht="29.25" thickBot="1" x14ac:dyDescent="0.3">
      <c r="A5" s="111"/>
      <c r="B5" s="113"/>
      <c r="C5" s="15" t="s">
        <v>215</v>
      </c>
      <c r="D5" s="14" t="s">
        <v>216</v>
      </c>
      <c r="E5" s="15" t="s">
        <v>217</v>
      </c>
    </row>
    <row r="6" spans="1:6" s="31" customFormat="1" x14ac:dyDescent="0.25">
      <c r="A6" s="71" t="s">
        <v>5</v>
      </c>
      <c r="B6" s="72" t="s">
        <v>228</v>
      </c>
      <c r="C6" s="73">
        <v>24704</v>
      </c>
      <c r="D6" s="73">
        <v>37685</v>
      </c>
      <c r="E6" s="73">
        <v>30796</v>
      </c>
      <c r="F6" s="116">
        <f>E6/D6</f>
        <v>0.81719517049223833</v>
      </c>
    </row>
    <row r="7" spans="1:6" s="31" customFormat="1" x14ac:dyDescent="0.25">
      <c r="A7" s="71" t="s">
        <v>230</v>
      </c>
      <c r="B7" s="72" t="s">
        <v>229</v>
      </c>
      <c r="C7" s="73"/>
      <c r="D7" s="73"/>
      <c r="E7" s="73"/>
      <c r="F7" s="116"/>
    </row>
    <row r="8" spans="1:6" s="31" customFormat="1" x14ac:dyDescent="0.25">
      <c r="A8" s="71" t="s">
        <v>237</v>
      </c>
      <c r="B8" s="72" t="s">
        <v>238</v>
      </c>
      <c r="C8" s="73"/>
      <c r="D8" s="73">
        <v>108</v>
      </c>
      <c r="E8" s="73">
        <v>108</v>
      </c>
      <c r="F8" s="116">
        <f t="shared" ref="F7:F70" si="0">E8/D8</f>
        <v>1</v>
      </c>
    </row>
    <row r="9" spans="1:6" s="31" customFormat="1" x14ac:dyDescent="0.25">
      <c r="A9" s="71" t="s">
        <v>6</v>
      </c>
      <c r="B9" s="72" t="s">
        <v>7</v>
      </c>
      <c r="C9" s="73"/>
      <c r="D9" s="73"/>
      <c r="E9" s="73"/>
      <c r="F9" s="116"/>
    </row>
    <row r="10" spans="1:6" s="31" customFormat="1" x14ac:dyDescent="0.25">
      <c r="A10" s="74" t="s">
        <v>8</v>
      </c>
      <c r="B10" s="75" t="s">
        <v>9</v>
      </c>
      <c r="C10" s="73"/>
      <c r="D10" s="73"/>
      <c r="E10" s="73"/>
      <c r="F10" s="116"/>
    </row>
    <row r="11" spans="1:6" s="31" customFormat="1" x14ac:dyDescent="0.25">
      <c r="A11" s="74" t="s">
        <v>10</v>
      </c>
      <c r="B11" s="75" t="s">
        <v>11</v>
      </c>
      <c r="C11" s="73"/>
      <c r="D11" s="73"/>
      <c r="E11" s="73"/>
      <c r="F11" s="116"/>
    </row>
    <row r="12" spans="1:6" s="31" customFormat="1" x14ac:dyDescent="0.25">
      <c r="A12" s="74" t="s">
        <v>12</v>
      </c>
      <c r="B12" s="75" t="s">
        <v>13</v>
      </c>
      <c r="C12" s="73"/>
      <c r="D12" s="73"/>
      <c r="E12" s="73"/>
      <c r="F12" s="116"/>
    </row>
    <row r="13" spans="1:6" s="31" customFormat="1" x14ac:dyDescent="0.25">
      <c r="A13" s="74" t="s">
        <v>14</v>
      </c>
      <c r="B13" s="75" t="s">
        <v>15</v>
      </c>
      <c r="C13" s="73">
        <v>235</v>
      </c>
      <c r="D13" s="73">
        <v>235</v>
      </c>
      <c r="E13" s="73">
        <v>230</v>
      </c>
      <c r="F13" s="116">
        <f t="shared" si="0"/>
        <v>0.97872340425531912</v>
      </c>
    </row>
    <row r="14" spans="1:6" s="31" customFormat="1" x14ac:dyDescent="0.25">
      <c r="A14" s="74" t="s">
        <v>16</v>
      </c>
      <c r="B14" s="75" t="s">
        <v>17</v>
      </c>
      <c r="C14" s="73">
        <v>222</v>
      </c>
      <c r="D14" s="73">
        <v>222</v>
      </c>
      <c r="E14" s="73"/>
      <c r="F14" s="116">
        <f t="shared" si="0"/>
        <v>0</v>
      </c>
    </row>
    <row r="15" spans="1:6" s="31" customFormat="1" x14ac:dyDescent="0.25">
      <c r="A15" s="74" t="s">
        <v>18</v>
      </c>
      <c r="B15" s="75" t="s">
        <v>19</v>
      </c>
      <c r="C15" s="73">
        <v>35</v>
      </c>
      <c r="D15" s="73">
        <v>35</v>
      </c>
      <c r="E15" s="73">
        <v>25</v>
      </c>
      <c r="F15" s="116">
        <f t="shared" si="0"/>
        <v>0.7142857142857143</v>
      </c>
    </row>
    <row r="16" spans="1:6" s="31" customFormat="1" x14ac:dyDescent="0.25">
      <c r="A16" s="74" t="s">
        <v>20</v>
      </c>
      <c r="B16" s="75" t="s">
        <v>21</v>
      </c>
      <c r="C16" s="73"/>
      <c r="D16" s="73"/>
      <c r="E16" s="73"/>
      <c r="F16" s="116"/>
    </row>
    <row r="17" spans="1:6" s="31" customFormat="1" ht="30" x14ac:dyDescent="0.25">
      <c r="A17" s="74" t="s">
        <v>22</v>
      </c>
      <c r="B17" s="75" t="s">
        <v>23</v>
      </c>
      <c r="C17" s="73"/>
      <c r="D17" s="73"/>
      <c r="E17" s="73"/>
      <c r="F17" s="116"/>
    </row>
    <row r="18" spans="1:6" s="31" customFormat="1" ht="30" x14ac:dyDescent="0.25">
      <c r="A18" s="74" t="s">
        <v>24</v>
      </c>
      <c r="B18" s="75" t="s">
        <v>25</v>
      </c>
      <c r="C18" s="73"/>
      <c r="D18" s="73">
        <v>550</v>
      </c>
      <c r="E18" s="73">
        <v>530</v>
      </c>
      <c r="F18" s="116">
        <f t="shared" si="0"/>
        <v>0.96363636363636362</v>
      </c>
    </row>
    <row r="19" spans="1:6" s="31" customFormat="1" x14ac:dyDescent="0.25">
      <c r="A19" s="74" t="s">
        <v>26</v>
      </c>
      <c r="B19" s="75" t="s">
        <v>27</v>
      </c>
      <c r="C19" s="73">
        <v>20995</v>
      </c>
      <c r="D19" s="73">
        <v>18834</v>
      </c>
      <c r="E19" s="73">
        <v>18574</v>
      </c>
      <c r="F19" s="116">
        <f t="shared" si="0"/>
        <v>0.98619517893171926</v>
      </c>
    </row>
    <row r="20" spans="1:6" s="31" customFormat="1" ht="15.75" thickBot="1" x14ac:dyDescent="0.3">
      <c r="A20" s="76" t="s">
        <v>28</v>
      </c>
      <c r="B20" s="77" t="s">
        <v>29</v>
      </c>
      <c r="C20" s="73">
        <v>2500</v>
      </c>
      <c r="D20" s="73">
        <v>4750</v>
      </c>
      <c r="E20" s="73">
        <v>4323</v>
      </c>
      <c r="F20" s="116">
        <f t="shared" si="0"/>
        <v>0.91010526315789475</v>
      </c>
    </row>
    <row r="21" spans="1:6" s="60" customFormat="1" ht="25.5" customHeight="1" thickBot="1" x14ac:dyDescent="0.3">
      <c r="A21" s="46" t="s">
        <v>30</v>
      </c>
      <c r="B21" s="47" t="s">
        <v>31</v>
      </c>
      <c r="C21" s="48">
        <f>SUM(C6:C20)</f>
        <v>48691</v>
      </c>
      <c r="D21" s="48">
        <f>SUM(D6:D20)</f>
        <v>62419</v>
      </c>
      <c r="E21" s="48">
        <f>SUM(E6:E20)</f>
        <v>54586</v>
      </c>
      <c r="F21" s="116">
        <f t="shared" si="0"/>
        <v>0.87450936413592018</v>
      </c>
    </row>
    <row r="22" spans="1:6" s="31" customFormat="1" x14ac:dyDescent="0.25">
      <c r="A22" s="71" t="s">
        <v>32</v>
      </c>
      <c r="B22" s="72" t="s">
        <v>231</v>
      </c>
      <c r="C22" s="73">
        <v>7511</v>
      </c>
      <c r="D22" s="73">
        <v>9027</v>
      </c>
      <c r="E22" s="73">
        <v>7359</v>
      </c>
      <c r="F22" s="116">
        <f t="shared" si="0"/>
        <v>0.81522100365569961</v>
      </c>
    </row>
    <row r="23" spans="1:6" s="31" customFormat="1" ht="15.75" thickBot="1" x14ac:dyDescent="0.3">
      <c r="A23" s="76" t="s">
        <v>33</v>
      </c>
      <c r="B23" s="77" t="s">
        <v>34</v>
      </c>
      <c r="C23" s="73"/>
      <c r="D23" s="73"/>
      <c r="E23" s="73"/>
      <c r="F23" s="116"/>
    </row>
    <row r="24" spans="1:6" s="31" customFormat="1" ht="29.25" customHeight="1" thickBot="1" x14ac:dyDescent="0.3">
      <c r="A24" s="49" t="s">
        <v>35</v>
      </c>
      <c r="B24" s="50" t="s">
        <v>36</v>
      </c>
      <c r="C24" s="52">
        <f>SUM(C22:C23)</f>
        <v>7511</v>
      </c>
      <c r="D24" s="52">
        <f>SUM(D22:D23)</f>
        <v>9027</v>
      </c>
      <c r="E24" s="52">
        <f>SUM(E22:E23)</f>
        <v>7359</v>
      </c>
      <c r="F24" s="116">
        <f t="shared" si="0"/>
        <v>0.81522100365569961</v>
      </c>
    </row>
    <row r="25" spans="1:6" s="31" customFormat="1" x14ac:dyDescent="0.25">
      <c r="A25" s="74" t="s">
        <v>191</v>
      </c>
      <c r="B25" s="75" t="s">
        <v>192</v>
      </c>
      <c r="C25" s="73">
        <v>50</v>
      </c>
      <c r="D25" s="73"/>
      <c r="E25" s="73"/>
      <c r="F25" s="116"/>
    </row>
    <row r="26" spans="1:6" s="31" customFormat="1" x14ac:dyDescent="0.25">
      <c r="A26" s="74" t="s">
        <v>37</v>
      </c>
      <c r="B26" s="75" t="s">
        <v>38</v>
      </c>
      <c r="C26" s="73"/>
      <c r="D26" s="73"/>
      <c r="E26" s="73"/>
      <c r="F26" s="116"/>
    </row>
    <row r="27" spans="1:6" s="31" customFormat="1" x14ac:dyDescent="0.25">
      <c r="A27" s="74" t="s">
        <v>39</v>
      </c>
      <c r="B27" s="75" t="s">
        <v>40</v>
      </c>
      <c r="C27" s="73">
        <v>150</v>
      </c>
      <c r="D27" s="73">
        <v>200</v>
      </c>
      <c r="E27" s="73">
        <v>97</v>
      </c>
      <c r="F27" s="116">
        <f t="shared" si="0"/>
        <v>0.48499999999999999</v>
      </c>
    </row>
    <row r="28" spans="1:6" s="31" customFormat="1" ht="15.75" thickBot="1" x14ac:dyDescent="0.3">
      <c r="A28" s="76" t="s">
        <v>41</v>
      </c>
      <c r="B28" s="77" t="s">
        <v>42</v>
      </c>
      <c r="C28" s="73"/>
      <c r="D28" s="73"/>
      <c r="E28" s="73"/>
      <c r="F28" s="116"/>
    </row>
    <row r="29" spans="1:6" s="31" customFormat="1" ht="15.75" thickBot="1" x14ac:dyDescent="0.3">
      <c r="A29" s="32" t="s">
        <v>43</v>
      </c>
      <c r="B29" s="33" t="s">
        <v>44</v>
      </c>
      <c r="C29" s="30">
        <f>SUM(C25:C28)</f>
        <v>200</v>
      </c>
      <c r="D29" s="29">
        <f t="shared" ref="D29:E29" si="1">SUM(D25:D28)</f>
        <v>200</v>
      </c>
      <c r="E29" s="30">
        <f t="shared" si="1"/>
        <v>97</v>
      </c>
      <c r="F29" s="116">
        <f t="shared" si="0"/>
        <v>0.48499999999999999</v>
      </c>
    </row>
    <row r="30" spans="1:6" s="31" customFormat="1" x14ac:dyDescent="0.25">
      <c r="A30" s="74" t="s">
        <v>45</v>
      </c>
      <c r="B30" s="75" t="s">
        <v>46</v>
      </c>
      <c r="C30" s="78">
        <v>600</v>
      </c>
      <c r="D30" s="78">
        <v>600</v>
      </c>
      <c r="E30" s="78">
        <v>413</v>
      </c>
      <c r="F30" s="116">
        <f t="shared" si="0"/>
        <v>0.68833333333333335</v>
      </c>
    </row>
    <row r="31" spans="1:6" s="31" customFormat="1" x14ac:dyDescent="0.25">
      <c r="A31" s="74" t="s">
        <v>47</v>
      </c>
      <c r="B31" s="75" t="s">
        <v>48</v>
      </c>
      <c r="C31" s="78">
        <v>1800</v>
      </c>
      <c r="D31" s="78">
        <v>1800</v>
      </c>
      <c r="E31" s="78">
        <v>2028</v>
      </c>
      <c r="F31" s="116">
        <f t="shared" si="0"/>
        <v>1.1266666666666667</v>
      </c>
    </row>
    <row r="32" spans="1:6" s="31" customFormat="1" x14ac:dyDescent="0.25">
      <c r="A32" s="74" t="s">
        <v>49</v>
      </c>
      <c r="B32" s="75" t="s">
        <v>50</v>
      </c>
      <c r="C32" s="78">
        <v>100</v>
      </c>
      <c r="D32" s="78">
        <v>100</v>
      </c>
      <c r="E32" s="78"/>
      <c r="F32" s="116">
        <f t="shared" si="0"/>
        <v>0</v>
      </c>
    </row>
    <row r="33" spans="1:6" s="31" customFormat="1" x14ac:dyDescent="0.25">
      <c r="A33" s="74" t="s">
        <v>51</v>
      </c>
      <c r="B33" s="75" t="s">
        <v>52</v>
      </c>
      <c r="C33" s="78">
        <v>6500</v>
      </c>
      <c r="D33" s="78">
        <v>6606</v>
      </c>
      <c r="E33" s="78">
        <v>1232</v>
      </c>
      <c r="F33" s="116">
        <f t="shared" si="0"/>
        <v>0.1864971238268241</v>
      </c>
    </row>
    <row r="34" spans="1:6" s="31" customFormat="1" x14ac:dyDescent="0.25">
      <c r="A34" s="74" t="s">
        <v>53</v>
      </c>
      <c r="B34" s="75" t="s">
        <v>54</v>
      </c>
      <c r="C34" s="78">
        <v>1200</v>
      </c>
      <c r="D34" s="78">
        <v>1300</v>
      </c>
      <c r="E34" s="78">
        <v>6421</v>
      </c>
      <c r="F34" s="116">
        <f t="shared" si="0"/>
        <v>4.9392307692307691</v>
      </c>
    </row>
    <row r="35" spans="1:6" s="31" customFormat="1" x14ac:dyDescent="0.25">
      <c r="A35" s="76" t="s">
        <v>55</v>
      </c>
      <c r="B35" s="77" t="s">
        <v>56</v>
      </c>
      <c r="C35" s="79"/>
      <c r="D35" s="79"/>
      <c r="E35" s="79"/>
      <c r="F35" s="116"/>
    </row>
    <row r="36" spans="1:6" s="31" customFormat="1" x14ac:dyDescent="0.25">
      <c r="A36" s="57" t="s">
        <v>57</v>
      </c>
      <c r="B36" s="58" t="s">
        <v>58</v>
      </c>
      <c r="C36" s="67">
        <f>SUM(C30:C35)</f>
        <v>10200</v>
      </c>
      <c r="D36" s="59">
        <f t="shared" ref="D36:E36" si="2">SUM(D30:D35)</f>
        <v>10406</v>
      </c>
      <c r="E36" s="67">
        <f t="shared" si="2"/>
        <v>10094</v>
      </c>
      <c r="F36" s="116">
        <f t="shared" si="0"/>
        <v>0.97001729771285794</v>
      </c>
    </row>
    <row r="37" spans="1:6" s="31" customFormat="1" x14ac:dyDescent="0.25">
      <c r="A37" s="57" t="s">
        <v>239</v>
      </c>
      <c r="B37" s="58" t="s">
        <v>240</v>
      </c>
      <c r="C37" s="67"/>
      <c r="D37" s="106">
        <v>10</v>
      </c>
      <c r="E37" s="67">
        <v>10</v>
      </c>
      <c r="F37" s="116">
        <f t="shared" si="0"/>
        <v>1</v>
      </c>
    </row>
    <row r="38" spans="1:6" s="31" customFormat="1" x14ac:dyDescent="0.25">
      <c r="A38" s="80" t="s">
        <v>59</v>
      </c>
      <c r="B38" s="81" t="s">
        <v>60</v>
      </c>
      <c r="C38" s="82">
        <v>250</v>
      </c>
      <c r="D38" s="82">
        <v>382</v>
      </c>
      <c r="E38" s="82">
        <v>355</v>
      </c>
      <c r="F38" s="116">
        <f t="shared" si="0"/>
        <v>0.9293193717277487</v>
      </c>
    </row>
    <row r="39" spans="1:6" s="31" customFormat="1" x14ac:dyDescent="0.25">
      <c r="A39" s="80" t="s">
        <v>61</v>
      </c>
      <c r="B39" s="81" t="s">
        <v>62</v>
      </c>
      <c r="C39" s="82">
        <v>19000</v>
      </c>
      <c r="D39" s="82">
        <v>21480</v>
      </c>
      <c r="E39" s="82">
        <v>19728</v>
      </c>
      <c r="F39" s="116">
        <f t="shared" si="0"/>
        <v>0.91843575418994416</v>
      </c>
    </row>
    <row r="40" spans="1:6" s="31" customFormat="1" x14ac:dyDescent="0.25">
      <c r="A40" s="80" t="s">
        <v>63</v>
      </c>
      <c r="B40" s="81" t="s">
        <v>64</v>
      </c>
      <c r="C40" s="82">
        <v>577</v>
      </c>
      <c r="D40" s="82">
        <v>632</v>
      </c>
      <c r="E40" s="82">
        <v>632</v>
      </c>
      <c r="F40" s="116">
        <f t="shared" si="0"/>
        <v>1</v>
      </c>
    </row>
    <row r="41" spans="1:6" s="31" customFormat="1" x14ac:dyDescent="0.25">
      <c r="A41" s="80" t="s">
        <v>65</v>
      </c>
      <c r="B41" s="81" t="s">
        <v>66</v>
      </c>
      <c r="C41" s="82">
        <v>85</v>
      </c>
      <c r="D41" s="83">
        <v>43</v>
      </c>
      <c r="E41" s="82"/>
      <c r="F41" s="116">
        <f t="shared" si="0"/>
        <v>0</v>
      </c>
    </row>
    <row r="42" spans="1:6" s="31" customFormat="1" x14ac:dyDescent="0.25">
      <c r="A42" s="80" t="s">
        <v>67</v>
      </c>
      <c r="B42" s="81" t="s">
        <v>68</v>
      </c>
      <c r="C42" s="82">
        <v>4000</v>
      </c>
      <c r="D42" s="82">
        <v>6100</v>
      </c>
      <c r="E42" s="82">
        <v>6021</v>
      </c>
      <c r="F42" s="116">
        <f t="shared" si="0"/>
        <v>0.98704918032786881</v>
      </c>
    </row>
    <row r="43" spans="1:6" s="31" customFormat="1" ht="30" x14ac:dyDescent="0.25">
      <c r="A43" s="80" t="s">
        <v>69</v>
      </c>
      <c r="B43" s="81" t="s">
        <v>70</v>
      </c>
      <c r="C43" s="82">
        <v>5000</v>
      </c>
      <c r="D43" s="82">
        <v>4300</v>
      </c>
      <c r="E43" s="82">
        <v>2245</v>
      </c>
      <c r="F43" s="116">
        <f t="shared" si="0"/>
        <v>0.52209302325581397</v>
      </c>
    </row>
    <row r="44" spans="1:6" s="31" customFormat="1" ht="30" x14ac:dyDescent="0.25">
      <c r="A44" s="80" t="s">
        <v>71</v>
      </c>
      <c r="B44" s="81" t="s">
        <v>72</v>
      </c>
      <c r="C44" s="82">
        <v>48000</v>
      </c>
      <c r="D44" s="82">
        <v>48000</v>
      </c>
      <c r="E44" s="82">
        <v>47831</v>
      </c>
      <c r="F44" s="116">
        <f t="shared" si="0"/>
        <v>0.99647916666666669</v>
      </c>
    </row>
    <row r="45" spans="1:6" s="31" customFormat="1" x14ac:dyDescent="0.25">
      <c r="A45" s="80" t="s">
        <v>73</v>
      </c>
      <c r="B45" s="81" t="s">
        <v>74</v>
      </c>
      <c r="C45" s="82">
        <v>82509</v>
      </c>
      <c r="D45" s="82">
        <v>70478</v>
      </c>
      <c r="E45" s="82">
        <v>69860</v>
      </c>
      <c r="F45" s="116">
        <f t="shared" si="0"/>
        <v>0.99123130622321864</v>
      </c>
    </row>
    <row r="46" spans="1:6" s="31" customFormat="1" x14ac:dyDescent="0.25">
      <c r="A46" s="80" t="s">
        <v>75</v>
      </c>
      <c r="B46" s="81" t="s">
        <v>76</v>
      </c>
      <c r="C46" s="82">
        <v>50</v>
      </c>
      <c r="D46" s="82">
        <v>50</v>
      </c>
      <c r="E46" s="82">
        <v>50</v>
      </c>
      <c r="F46" s="116">
        <f t="shared" si="0"/>
        <v>1</v>
      </c>
    </row>
    <row r="47" spans="1:6" s="31" customFormat="1" x14ac:dyDescent="0.25">
      <c r="A47" s="80" t="s">
        <v>220</v>
      </c>
      <c r="B47" s="81" t="s">
        <v>221</v>
      </c>
      <c r="C47" s="82">
        <v>0</v>
      </c>
      <c r="D47" s="82"/>
      <c r="E47" s="82"/>
      <c r="F47" s="116"/>
    </row>
    <row r="48" spans="1:6" s="31" customFormat="1" x14ac:dyDescent="0.25">
      <c r="A48" s="80" t="s">
        <v>77</v>
      </c>
      <c r="B48" s="81" t="s">
        <v>78</v>
      </c>
      <c r="C48" s="82">
        <v>30014</v>
      </c>
      <c r="D48" s="82">
        <v>29575</v>
      </c>
      <c r="E48" s="82">
        <v>20144</v>
      </c>
      <c r="F48" s="116">
        <f t="shared" si="0"/>
        <v>0.68111580726965337</v>
      </c>
    </row>
    <row r="49" spans="1:6" s="31" customFormat="1" x14ac:dyDescent="0.25">
      <c r="A49" s="80" t="s">
        <v>79</v>
      </c>
      <c r="B49" s="81" t="s">
        <v>80</v>
      </c>
      <c r="C49" s="82">
        <v>30000</v>
      </c>
      <c r="D49" s="82">
        <v>66277</v>
      </c>
      <c r="E49" s="82">
        <v>66207</v>
      </c>
      <c r="F49" s="116">
        <f t="shared" si="0"/>
        <v>0.99894382666686787</v>
      </c>
    </row>
    <row r="50" spans="1:6" s="31" customFormat="1" x14ac:dyDescent="0.25">
      <c r="A50" s="80" t="s">
        <v>81</v>
      </c>
      <c r="B50" s="81" t="s">
        <v>82</v>
      </c>
      <c r="C50" s="82">
        <v>3500</v>
      </c>
      <c r="D50" s="82">
        <v>5145</v>
      </c>
      <c r="E50" s="82">
        <v>5134</v>
      </c>
      <c r="F50" s="116">
        <f t="shared" si="0"/>
        <v>0.99786200194363461</v>
      </c>
    </row>
    <row r="51" spans="1:6" s="31" customFormat="1" ht="15.75" thickBot="1" x14ac:dyDescent="0.3">
      <c r="A51" s="84" t="s">
        <v>83</v>
      </c>
      <c r="B51" s="85" t="s">
        <v>84</v>
      </c>
      <c r="C51" s="82">
        <v>5000</v>
      </c>
      <c r="D51" s="86">
        <v>5600</v>
      </c>
      <c r="E51" s="82">
        <v>5590</v>
      </c>
      <c r="F51" s="116">
        <f t="shared" si="0"/>
        <v>0.99821428571428572</v>
      </c>
    </row>
    <row r="52" spans="1:6" s="31" customFormat="1" ht="27" customHeight="1" thickBot="1" x14ac:dyDescent="0.3">
      <c r="A52" s="56" t="s">
        <v>85</v>
      </c>
      <c r="B52" s="50" t="s">
        <v>86</v>
      </c>
      <c r="C52" s="51">
        <f>C51+C50+C49+C48+C46+C45+C44+C43+C42+C41+C40+C39+C38+C36+C29+C47+C37</f>
        <v>238385</v>
      </c>
      <c r="D52" s="51">
        <f t="shared" ref="D52:E52" si="3">D51+D50+D49+D48+D46+D45+D44+D43+D42+D41+D40+D39+D38+D36+D29+D47+D37</f>
        <v>268678</v>
      </c>
      <c r="E52" s="51">
        <f t="shared" si="3"/>
        <v>253998</v>
      </c>
      <c r="F52" s="116">
        <f t="shared" si="0"/>
        <v>0.94536210631313322</v>
      </c>
    </row>
    <row r="53" spans="1:6" s="31" customFormat="1" ht="26.25" customHeight="1" thickBot="1" x14ac:dyDescent="0.3">
      <c r="A53" s="53" t="s">
        <v>87</v>
      </c>
      <c r="B53" s="54" t="s">
        <v>88</v>
      </c>
      <c r="C53" s="55">
        <v>14105</v>
      </c>
      <c r="D53" s="55">
        <v>14005</v>
      </c>
      <c r="E53" s="55">
        <v>11496</v>
      </c>
      <c r="F53" s="116">
        <f t="shared" si="0"/>
        <v>0.82084969653695106</v>
      </c>
    </row>
    <row r="54" spans="1:6" s="31" customFormat="1" ht="30.75" thickBot="1" x14ac:dyDescent="0.3">
      <c r="A54" s="87" t="s">
        <v>89</v>
      </c>
      <c r="B54" s="88" t="s">
        <v>90</v>
      </c>
      <c r="C54" s="89">
        <v>0</v>
      </c>
      <c r="D54" s="89">
        <v>6929</v>
      </c>
      <c r="E54" s="89">
        <v>6925</v>
      </c>
      <c r="F54" s="116">
        <f t="shared" si="0"/>
        <v>0.99942271612065237</v>
      </c>
    </row>
    <row r="55" spans="1:6" s="31" customFormat="1" ht="30.75" thickBot="1" x14ac:dyDescent="0.3">
      <c r="A55" s="87" t="s">
        <v>234</v>
      </c>
      <c r="B55" s="88" t="s">
        <v>235</v>
      </c>
      <c r="C55" s="89">
        <v>51752</v>
      </c>
      <c r="D55" s="92">
        <v>51752</v>
      </c>
      <c r="E55" s="89">
        <v>51751</v>
      </c>
      <c r="F55" s="116">
        <f t="shared" si="0"/>
        <v>0.99998067707528215</v>
      </c>
    </row>
    <row r="56" spans="1:6" s="31" customFormat="1" ht="15.75" thickBot="1" x14ac:dyDescent="0.3">
      <c r="A56" s="90" t="s">
        <v>224</v>
      </c>
      <c r="B56" s="91" t="s">
        <v>226</v>
      </c>
      <c r="C56" s="89">
        <v>1000</v>
      </c>
      <c r="D56" s="92">
        <v>1000</v>
      </c>
      <c r="E56" s="89">
        <v>2665</v>
      </c>
      <c r="F56" s="116">
        <f t="shared" si="0"/>
        <v>2.665</v>
      </c>
    </row>
    <row r="57" spans="1:6" s="31" customFormat="1" ht="15.75" thickBot="1" x14ac:dyDescent="0.3">
      <c r="A57" s="90" t="s">
        <v>225</v>
      </c>
      <c r="B57" s="91" t="s">
        <v>227</v>
      </c>
      <c r="C57" s="89">
        <v>0</v>
      </c>
      <c r="D57" s="92"/>
      <c r="E57" s="89"/>
      <c r="F57" s="116"/>
    </row>
    <row r="58" spans="1:6" ht="15.75" thickBot="1" x14ac:dyDescent="0.3">
      <c r="A58" s="5" t="s">
        <v>193</v>
      </c>
      <c r="B58" s="7" t="s">
        <v>91</v>
      </c>
      <c r="C58" s="16">
        <v>313675</v>
      </c>
      <c r="D58" s="16">
        <v>367576</v>
      </c>
      <c r="E58" s="16">
        <v>364167</v>
      </c>
      <c r="F58" s="116">
        <f t="shared" si="0"/>
        <v>0.9907257274686051</v>
      </c>
    </row>
    <row r="59" spans="1:6" ht="15.75" thickBot="1" x14ac:dyDescent="0.3">
      <c r="A59" s="5" t="s">
        <v>202</v>
      </c>
      <c r="B59" s="7" t="s">
        <v>203</v>
      </c>
      <c r="C59" s="16">
        <v>0</v>
      </c>
      <c r="D59" s="16"/>
      <c r="E59" s="16"/>
      <c r="F59" s="116"/>
    </row>
    <row r="60" spans="1:6" ht="15.75" thickBot="1" x14ac:dyDescent="0.3">
      <c r="A60" s="26" t="s">
        <v>196</v>
      </c>
      <c r="B60" s="27" t="s">
        <v>197</v>
      </c>
      <c r="C60" s="21">
        <v>0</v>
      </c>
      <c r="D60" s="21"/>
      <c r="E60" s="21"/>
      <c r="F60" s="116"/>
    </row>
    <row r="61" spans="1:6" x14ac:dyDescent="0.25">
      <c r="A61" s="26" t="s">
        <v>196</v>
      </c>
      <c r="B61" s="27" t="s">
        <v>213</v>
      </c>
      <c r="C61" s="21">
        <v>0</v>
      </c>
      <c r="D61" s="21"/>
      <c r="E61" s="21"/>
      <c r="F61" s="116"/>
    </row>
    <row r="62" spans="1:6" x14ac:dyDescent="0.25">
      <c r="A62" s="22" t="s">
        <v>200</v>
      </c>
      <c r="B62" s="23" t="s">
        <v>201</v>
      </c>
      <c r="C62" s="25">
        <v>0</v>
      </c>
      <c r="D62" s="24"/>
      <c r="E62" s="25"/>
      <c r="F62" s="116"/>
    </row>
    <row r="63" spans="1:6" s="31" customFormat="1" x14ac:dyDescent="0.25">
      <c r="A63" s="74" t="s">
        <v>92</v>
      </c>
      <c r="B63" s="75" t="s">
        <v>93</v>
      </c>
      <c r="C63" s="78">
        <v>0</v>
      </c>
      <c r="D63" s="78">
        <v>0</v>
      </c>
      <c r="E63" s="78"/>
      <c r="F63" s="116"/>
    </row>
    <row r="64" spans="1:6" s="31" customFormat="1" x14ac:dyDescent="0.25">
      <c r="A64" s="74" t="s">
        <v>94</v>
      </c>
      <c r="B64" s="75" t="s">
        <v>95</v>
      </c>
      <c r="C64" s="78">
        <v>1000</v>
      </c>
      <c r="D64" s="78"/>
      <c r="E64" s="78"/>
      <c r="F64" s="116"/>
    </row>
    <row r="65" spans="1:10" s="31" customFormat="1" x14ac:dyDescent="0.25">
      <c r="A65" s="74" t="s">
        <v>96</v>
      </c>
      <c r="B65" s="75" t="s">
        <v>97</v>
      </c>
      <c r="C65" s="78">
        <v>16000</v>
      </c>
      <c r="D65" s="78">
        <v>16000</v>
      </c>
      <c r="E65" s="78">
        <v>21316</v>
      </c>
      <c r="F65" s="116">
        <f t="shared" si="0"/>
        <v>1.3322499999999999</v>
      </c>
    </row>
    <row r="66" spans="1:10" s="31" customFormat="1" x14ac:dyDescent="0.25">
      <c r="A66" s="74" t="s">
        <v>98</v>
      </c>
      <c r="B66" s="75" t="s">
        <v>99</v>
      </c>
      <c r="C66" s="78">
        <v>6600</v>
      </c>
      <c r="D66" s="78">
        <v>3000</v>
      </c>
      <c r="E66" s="78">
        <v>1987</v>
      </c>
      <c r="F66" s="116">
        <f t="shared" si="0"/>
        <v>0.66233333333333333</v>
      </c>
    </row>
    <row r="67" spans="1:10" s="31" customFormat="1" x14ac:dyDescent="0.25">
      <c r="A67" s="76" t="s">
        <v>100</v>
      </c>
      <c r="B67" s="77" t="s">
        <v>101</v>
      </c>
      <c r="C67" s="78">
        <v>600</v>
      </c>
      <c r="D67" s="78">
        <v>600</v>
      </c>
      <c r="E67" s="78">
        <v>100</v>
      </c>
      <c r="F67" s="116">
        <f t="shared" si="0"/>
        <v>0.16666666666666666</v>
      </c>
    </row>
    <row r="68" spans="1:10" s="31" customFormat="1" ht="15.75" thickBot="1" x14ac:dyDescent="0.3">
      <c r="A68" s="76" t="s">
        <v>194</v>
      </c>
      <c r="B68" s="77" t="s">
        <v>195</v>
      </c>
      <c r="C68" s="93">
        <v>61432</v>
      </c>
      <c r="D68" s="78">
        <v>62681</v>
      </c>
      <c r="E68" s="93">
        <v>57598</v>
      </c>
      <c r="F68" s="116">
        <f t="shared" si="0"/>
        <v>0.91890684577463666</v>
      </c>
    </row>
    <row r="69" spans="1:10" s="31" customFormat="1" ht="15.75" thickBot="1" x14ac:dyDescent="0.3">
      <c r="A69" s="35" t="s">
        <v>102</v>
      </c>
      <c r="B69" s="36" t="s">
        <v>103</v>
      </c>
      <c r="C69" s="30">
        <f>SUM(C63:C68)</f>
        <v>85632</v>
      </c>
      <c r="D69" s="29">
        <f t="shared" ref="D69:E69" si="4">SUM(D63:D68)</f>
        <v>82281</v>
      </c>
      <c r="E69" s="30">
        <f t="shared" si="4"/>
        <v>81001</v>
      </c>
      <c r="F69" s="116">
        <f t="shared" si="0"/>
        <v>0.98444355318967924</v>
      </c>
    </row>
    <row r="70" spans="1:10" s="31" customFormat="1" x14ac:dyDescent="0.25">
      <c r="A70" s="71" t="s">
        <v>104</v>
      </c>
      <c r="B70" s="72" t="s">
        <v>105</v>
      </c>
      <c r="C70" s="73"/>
      <c r="D70" s="73"/>
      <c r="E70" s="73"/>
      <c r="F70" s="116"/>
    </row>
    <row r="71" spans="1:10" s="31" customFormat="1" x14ac:dyDescent="0.25">
      <c r="A71" s="74" t="s">
        <v>106</v>
      </c>
      <c r="B71" s="75" t="s">
        <v>107</v>
      </c>
      <c r="C71" s="73">
        <v>121440</v>
      </c>
      <c r="D71" s="73">
        <v>347205</v>
      </c>
      <c r="E71" s="73">
        <v>347205</v>
      </c>
      <c r="F71" s="116">
        <f t="shared" ref="F71:F122" si="5">E71/D71</f>
        <v>1</v>
      </c>
    </row>
    <row r="72" spans="1:10" s="31" customFormat="1" x14ac:dyDescent="0.25">
      <c r="A72" s="74" t="s">
        <v>108</v>
      </c>
      <c r="B72" s="75" t="s">
        <v>109</v>
      </c>
      <c r="C72" s="73"/>
      <c r="D72" s="73"/>
      <c r="E72" s="73"/>
      <c r="F72" s="116"/>
    </row>
    <row r="73" spans="1:10" s="31" customFormat="1" x14ac:dyDescent="0.25">
      <c r="A73" s="74" t="s">
        <v>110</v>
      </c>
      <c r="B73" s="75" t="s">
        <v>111</v>
      </c>
      <c r="C73" s="73">
        <v>187300</v>
      </c>
      <c r="D73" s="73">
        <v>398624</v>
      </c>
      <c r="E73" s="73">
        <v>5181</v>
      </c>
      <c r="F73" s="116">
        <f t="shared" si="5"/>
        <v>1.2997210403789034E-2</v>
      </c>
    </row>
    <row r="74" spans="1:10" s="31" customFormat="1" ht="15.75" thickBot="1" x14ac:dyDescent="0.3">
      <c r="A74" s="76" t="s">
        <v>112</v>
      </c>
      <c r="B74" s="77" t="s">
        <v>113</v>
      </c>
      <c r="C74" s="73">
        <v>83359</v>
      </c>
      <c r="D74" s="78">
        <v>165097</v>
      </c>
      <c r="E74" s="73">
        <v>52144</v>
      </c>
      <c r="F74" s="116">
        <f t="shared" si="5"/>
        <v>0.31583856762993878</v>
      </c>
    </row>
    <row r="75" spans="1:10" s="31" customFormat="1" ht="18" customHeight="1" thickBot="1" x14ac:dyDescent="0.3">
      <c r="A75" s="32" t="s">
        <v>114</v>
      </c>
      <c r="B75" s="34" t="s">
        <v>115</v>
      </c>
      <c r="C75" s="30">
        <f>SUM(C70:C74)</f>
        <v>392099</v>
      </c>
      <c r="D75" s="29">
        <f t="shared" ref="D75:E75" si="6">SUM(D70:D74)</f>
        <v>910926</v>
      </c>
      <c r="E75" s="30">
        <f t="shared" si="6"/>
        <v>404530</v>
      </c>
      <c r="F75" s="116">
        <f t="shared" si="5"/>
        <v>0.44408656685614417</v>
      </c>
      <c r="J75" s="40"/>
    </row>
    <row r="76" spans="1:10" s="31" customFormat="1" x14ac:dyDescent="0.25">
      <c r="A76" s="71" t="s">
        <v>116</v>
      </c>
      <c r="B76" s="72" t="s">
        <v>117</v>
      </c>
      <c r="C76" s="73">
        <v>27369</v>
      </c>
      <c r="D76" s="73">
        <v>152099</v>
      </c>
      <c r="E76" s="73">
        <v>49083</v>
      </c>
      <c r="F76" s="116">
        <f t="shared" si="5"/>
        <v>0.32270429128396638</v>
      </c>
    </row>
    <row r="77" spans="1:10" s="31" customFormat="1" x14ac:dyDescent="0.25">
      <c r="A77" s="71" t="s">
        <v>206</v>
      </c>
      <c r="B77" s="72" t="s">
        <v>207</v>
      </c>
      <c r="C77" s="73"/>
      <c r="D77" s="73"/>
      <c r="E77" s="73"/>
      <c r="F77" s="116"/>
    </row>
    <row r="78" spans="1:10" s="31" customFormat="1" x14ac:dyDescent="0.25">
      <c r="A78" s="74" t="s">
        <v>118</v>
      </c>
      <c r="B78" s="75" t="s">
        <v>119</v>
      </c>
      <c r="C78" s="73">
        <v>1500</v>
      </c>
      <c r="D78" s="73">
        <v>1500</v>
      </c>
      <c r="E78" s="73"/>
      <c r="F78" s="116">
        <f t="shared" si="5"/>
        <v>0</v>
      </c>
    </row>
    <row r="79" spans="1:10" s="31" customFormat="1" ht="15.75" thickBot="1" x14ac:dyDescent="0.3">
      <c r="A79" s="76" t="s">
        <v>120</v>
      </c>
      <c r="B79" s="77" t="s">
        <v>121</v>
      </c>
      <c r="C79" s="94">
        <v>7795</v>
      </c>
      <c r="D79" s="79">
        <v>41345</v>
      </c>
      <c r="E79" s="94">
        <v>13223</v>
      </c>
      <c r="F79" s="116">
        <f t="shared" si="5"/>
        <v>0.3198210182609747</v>
      </c>
    </row>
    <row r="80" spans="1:10" s="31" customFormat="1" ht="15" customHeight="1" thickBot="1" x14ac:dyDescent="0.3">
      <c r="A80" s="32" t="s">
        <v>122</v>
      </c>
      <c r="B80" s="34" t="s">
        <v>123</v>
      </c>
      <c r="C80" s="30">
        <f>SUM(C76:C79)</f>
        <v>36664</v>
      </c>
      <c r="D80" s="29">
        <f t="shared" ref="D80:E80" si="7">SUM(D76:D79)</f>
        <v>194944</v>
      </c>
      <c r="E80" s="30">
        <f t="shared" si="7"/>
        <v>62306</v>
      </c>
      <c r="F80" s="116">
        <f t="shared" si="5"/>
        <v>0.31960973407747867</v>
      </c>
    </row>
    <row r="81" spans="1:6" s="31" customFormat="1" ht="15.75" thickBot="1" x14ac:dyDescent="0.3">
      <c r="A81" s="90" t="s">
        <v>124</v>
      </c>
      <c r="B81" s="95" t="s">
        <v>125</v>
      </c>
      <c r="C81" s="89">
        <v>0</v>
      </c>
      <c r="D81" s="89">
        <v>0</v>
      </c>
      <c r="E81" s="89">
        <v>0</v>
      </c>
      <c r="F81" s="116"/>
    </row>
    <row r="82" spans="1:6" s="31" customFormat="1" ht="15.75" thickBot="1" x14ac:dyDescent="0.3">
      <c r="A82" s="90" t="s">
        <v>126</v>
      </c>
      <c r="B82" s="95" t="s">
        <v>127</v>
      </c>
      <c r="C82" s="89">
        <v>20000</v>
      </c>
      <c r="D82" s="96">
        <v>102343</v>
      </c>
      <c r="E82" s="89">
        <v>58205</v>
      </c>
      <c r="F82" s="116">
        <f t="shared" si="5"/>
        <v>0.56872477844112446</v>
      </c>
    </row>
    <row r="83" spans="1:6" ht="15.75" thickBot="1" x14ac:dyDescent="0.3">
      <c r="A83" s="5" t="s">
        <v>128</v>
      </c>
      <c r="B83" s="6" t="s">
        <v>129</v>
      </c>
      <c r="C83" s="16">
        <v>0</v>
      </c>
      <c r="D83" s="16">
        <v>35217</v>
      </c>
      <c r="E83" s="16">
        <v>35217</v>
      </c>
      <c r="F83" s="116">
        <f t="shared" si="5"/>
        <v>1</v>
      </c>
    </row>
    <row r="84" spans="1:6" ht="15.75" thickBot="1" x14ac:dyDescent="0.3">
      <c r="A84" s="5" t="s">
        <v>130</v>
      </c>
      <c r="B84" s="6" t="s">
        <v>131</v>
      </c>
      <c r="C84" s="16">
        <v>612038</v>
      </c>
      <c r="D84" s="16">
        <v>578678</v>
      </c>
      <c r="E84" s="16">
        <v>557434</v>
      </c>
      <c r="F84" s="116">
        <f t="shared" si="5"/>
        <v>0.96328873743256183</v>
      </c>
    </row>
    <row r="85" spans="1:6" ht="15.75" thickBot="1" x14ac:dyDescent="0.3">
      <c r="A85" s="38" t="s">
        <v>204</v>
      </c>
      <c r="B85" s="39" t="s">
        <v>205</v>
      </c>
      <c r="C85" s="18">
        <v>0</v>
      </c>
      <c r="D85" s="17"/>
      <c r="E85" s="18"/>
      <c r="F85" s="116"/>
    </row>
    <row r="86" spans="1:6" ht="27" customHeight="1" thickBot="1" x14ac:dyDescent="0.3">
      <c r="A86" s="114" t="s">
        <v>132</v>
      </c>
      <c r="B86" s="115"/>
      <c r="C86" s="61">
        <f>C84+C83+C82+C81+C80+C75+C69++C58+C54+C53+C52+C24+C21+C59+C60+C62+C85+C61+C56+C57+C55</f>
        <v>1821552</v>
      </c>
      <c r="D86" s="61">
        <f t="shared" ref="D86:E86" si="8">D84+D83+D82+D81+D80+D75+D69++D58+D54+D53+D52+D24+D21+D59+D60+D62+D85+D61+D56+D57+D55</f>
        <v>2685775</v>
      </c>
      <c r="E86" s="61">
        <f t="shared" si="8"/>
        <v>1951640</v>
      </c>
      <c r="F86" s="116">
        <f t="shared" si="5"/>
        <v>0.72665804097513753</v>
      </c>
    </row>
    <row r="87" spans="1:6" s="31" customFormat="1" ht="15.75" thickBot="1" x14ac:dyDescent="0.3">
      <c r="A87" s="28" t="s">
        <v>133</v>
      </c>
      <c r="B87" s="41" t="s">
        <v>134</v>
      </c>
      <c r="C87" s="30">
        <v>880437</v>
      </c>
      <c r="D87" s="42">
        <v>1054523</v>
      </c>
      <c r="E87" s="30">
        <v>1068226</v>
      </c>
      <c r="F87" s="116">
        <f t="shared" si="5"/>
        <v>1.0129945008311816</v>
      </c>
    </row>
    <row r="88" spans="1:6" ht="30.75" thickBot="1" x14ac:dyDescent="0.3">
      <c r="A88" s="5" t="s">
        <v>135</v>
      </c>
      <c r="B88" s="7" t="s">
        <v>136</v>
      </c>
      <c r="C88" s="18">
        <v>0</v>
      </c>
      <c r="D88" s="16"/>
      <c r="E88" s="18"/>
      <c r="F88" s="116"/>
    </row>
    <row r="89" spans="1:6" s="31" customFormat="1" ht="15.75" thickBot="1" x14ac:dyDescent="0.3">
      <c r="A89" s="90" t="s">
        <v>137</v>
      </c>
      <c r="B89" s="91" t="s">
        <v>138</v>
      </c>
      <c r="C89" s="97">
        <v>0</v>
      </c>
      <c r="D89" s="97">
        <v>635323</v>
      </c>
      <c r="E89" s="97">
        <v>907434</v>
      </c>
      <c r="F89" s="116">
        <f t="shared" si="5"/>
        <v>1.4283033984288307</v>
      </c>
    </row>
    <row r="90" spans="1:6" s="31" customFormat="1" ht="15.75" thickBot="1" x14ac:dyDescent="0.3">
      <c r="A90" s="90" t="s">
        <v>211</v>
      </c>
      <c r="B90" s="91" t="s">
        <v>212</v>
      </c>
      <c r="C90" s="97">
        <v>0</v>
      </c>
      <c r="D90" s="97"/>
      <c r="E90" s="97"/>
      <c r="F90" s="116"/>
    </row>
    <row r="91" spans="1:6" s="31" customFormat="1" ht="15.75" thickBot="1" x14ac:dyDescent="0.3">
      <c r="A91" s="90" t="s">
        <v>218</v>
      </c>
      <c r="B91" s="91" t="s">
        <v>219</v>
      </c>
      <c r="C91" s="97">
        <v>0</v>
      </c>
      <c r="D91" s="97"/>
      <c r="E91" s="97"/>
      <c r="F91" s="116"/>
    </row>
    <row r="92" spans="1:6" x14ac:dyDescent="0.25">
      <c r="A92" s="71" t="s">
        <v>139</v>
      </c>
      <c r="B92" s="72" t="s">
        <v>140</v>
      </c>
      <c r="C92" s="73">
        <v>0</v>
      </c>
      <c r="D92" s="98"/>
      <c r="E92" s="73"/>
      <c r="F92" s="116"/>
    </row>
    <row r="93" spans="1:6" ht="30" x14ac:dyDescent="0.25">
      <c r="A93" s="76" t="s">
        <v>139</v>
      </c>
      <c r="B93" s="77" t="s">
        <v>141</v>
      </c>
      <c r="C93" s="94">
        <v>350000</v>
      </c>
      <c r="D93" s="94">
        <v>350000</v>
      </c>
      <c r="E93" s="94">
        <v>373338</v>
      </c>
      <c r="F93" s="116">
        <f t="shared" si="5"/>
        <v>1.0666800000000001</v>
      </c>
    </row>
    <row r="94" spans="1:6" x14ac:dyDescent="0.25">
      <c r="A94" s="8" t="s">
        <v>142</v>
      </c>
      <c r="B94" s="9" t="s">
        <v>143</v>
      </c>
      <c r="C94" s="20">
        <f>SUM(C92:C93)</f>
        <v>350000</v>
      </c>
      <c r="D94" s="20">
        <f>SUM(D92:D93)</f>
        <v>350000</v>
      </c>
      <c r="E94" s="20">
        <f>SUM(E92:E93)</f>
        <v>373338</v>
      </c>
      <c r="F94" s="116">
        <f t="shared" si="5"/>
        <v>1.0666800000000001</v>
      </c>
    </row>
    <row r="95" spans="1:6" x14ac:dyDescent="0.25">
      <c r="A95" s="80" t="s">
        <v>144</v>
      </c>
      <c r="B95" s="81" t="s">
        <v>145</v>
      </c>
      <c r="C95" s="82">
        <v>0</v>
      </c>
      <c r="D95" s="82"/>
      <c r="E95" s="82"/>
      <c r="F95" s="116"/>
    </row>
    <row r="96" spans="1:6" x14ac:dyDescent="0.25">
      <c r="A96" s="80" t="s">
        <v>198</v>
      </c>
      <c r="B96" s="81" t="s">
        <v>199</v>
      </c>
      <c r="C96" s="82">
        <v>50</v>
      </c>
      <c r="D96" s="82">
        <v>50</v>
      </c>
      <c r="E96" s="82">
        <v>9</v>
      </c>
      <c r="F96" s="116">
        <f t="shared" si="5"/>
        <v>0.18</v>
      </c>
    </row>
    <row r="97" spans="1:6" x14ac:dyDescent="0.25">
      <c r="A97" s="84" t="s">
        <v>232</v>
      </c>
      <c r="B97" s="85" t="s">
        <v>233</v>
      </c>
      <c r="C97" s="99">
        <v>1500</v>
      </c>
      <c r="D97" s="99">
        <v>1500</v>
      </c>
      <c r="E97" s="99">
        <v>391</v>
      </c>
      <c r="F97" s="116">
        <f t="shared" si="5"/>
        <v>0.26066666666666666</v>
      </c>
    </row>
    <row r="98" spans="1:6" ht="30.75" thickBot="1" x14ac:dyDescent="0.3">
      <c r="A98" s="84" t="s">
        <v>146</v>
      </c>
      <c r="B98" s="85" t="s">
        <v>147</v>
      </c>
      <c r="C98" s="99">
        <v>1000</v>
      </c>
      <c r="D98" s="99">
        <v>1000</v>
      </c>
      <c r="E98" s="99">
        <v>3140</v>
      </c>
      <c r="F98" s="116">
        <f t="shared" si="5"/>
        <v>3.14</v>
      </c>
    </row>
    <row r="99" spans="1:6" ht="24" customHeight="1" thickBot="1" x14ac:dyDescent="0.3">
      <c r="A99" s="5" t="s">
        <v>148</v>
      </c>
      <c r="B99" s="6" t="s">
        <v>149</v>
      </c>
      <c r="C99" s="16">
        <f>C98+C96+C95+C94+C97</f>
        <v>352550</v>
      </c>
      <c r="D99" s="16">
        <f t="shared" ref="D99:E99" si="9">D98+D96+D95+D94+D97</f>
        <v>352550</v>
      </c>
      <c r="E99" s="16">
        <f t="shared" si="9"/>
        <v>376878</v>
      </c>
      <c r="F99" s="116">
        <f t="shared" si="5"/>
        <v>1.0690058147780457</v>
      </c>
    </row>
    <row r="100" spans="1:6" s="31" customFormat="1" x14ac:dyDescent="0.25">
      <c r="A100" s="100" t="s">
        <v>150</v>
      </c>
      <c r="B100" s="101" t="s">
        <v>151</v>
      </c>
      <c r="C100" s="102">
        <v>13225</v>
      </c>
      <c r="D100" s="103">
        <v>13225</v>
      </c>
      <c r="E100" s="102">
        <v>16321</v>
      </c>
      <c r="F100" s="116">
        <f t="shared" si="5"/>
        <v>1.234102079395085</v>
      </c>
    </row>
    <row r="101" spans="1:6" s="31" customFormat="1" x14ac:dyDescent="0.25">
      <c r="A101" s="80" t="s">
        <v>152</v>
      </c>
      <c r="B101" s="81" t="s">
        <v>153</v>
      </c>
      <c r="C101" s="82">
        <v>5000</v>
      </c>
      <c r="D101" s="82">
        <v>5000</v>
      </c>
      <c r="E101" s="82">
        <v>2185</v>
      </c>
      <c r="F101" s="116">
        <f t="shared" si="5"/>
        <v>0.437</v>
      </c>
    </row>
    <row r="102" spans="1:6" s="31" customFormat="1" x14ac:dyDescent="0.25">
      <c r="A102" s="80" t="s">
        <v>154</v>
      </c>
      <c r="B102" s="81" t="s">
        <v>155</v>
      </c>
      <c r="C102" s="82">
        <v>32100</v>
      </c>
      <c r="D102" s="82">
        <v>32100</v>
      </c>
      <c r="E102" s="82">
        <v>30802</v>
      </c>
      <c r="F102" s="116">
        <f t="shared" si="5"/>
        <v>0.95956386292834894</v>
      </c>
    </row>
    <row r="103" spans="1:6" s="31" customFormat="1" ht="22.5" customHeight="1" x14ac:dyDescent="0.25">
      <c r="A103" s="80" t="s">
        <v>156</v>
      </c>
      <c r="B103" s="81" t="s">
        <v>157</v>
      </c>
      <c r="C103" s="82"/>
      <c r="D103" s="82"/>
      <c r="E103" s="82"/>
      <c r="F103" s="116"/>
    </row>
    <row r="104" spans="1:6" s="31" customFormat="1" x14ac:dyDescent="0.25">
      <c r="A104" s="80" t="s">
        <v>158</v>
      </c>
      <c r="B104" s="81" t="s">
        <v>159</v>
      </c>
      <c r="C104" s="82">
        <v>7850</v>
      </c>
      <c r="D104" s="82">
        <v>7850</v>
      </c>
      <c r="E104" s="82">
        <v>12502</v>
      </c>
      <c r="F104" s="116">
        <f t="shared" si="5"/>
        <v>1.5926114649681529</v>
      </c>
    </row>
    <row r="105" spans="1:6" s="31" customFormat="1" ht="39" customHeight="1" x14ac:dyDescent="0.25">
      <c r="A105" s="80" t="s">
        <v>160</v>
      </c>
      <c r="B105" s="81" t="s">
        <v>161</v>
      </c>
      <c r="C105" s="82"/>
      <c r="D105" s="82"/>
      <c r="E105" s="82"/>
      <c r="F105" s="116"/>
    </row>
    <row r="106" spans="1:6" s="31" customFormat="1" ht="27" customHeight="1" x14ac:dyDescent="0.25">
      <c r="A106" s="80" t="s">
        <v>162</v>
      </c>
      <c r="B106" s="81" t="s">
        <v>163</v>
      </c>
      <c r="C106" s="82">
        <v>0</v>
      </c>
      <c r="D106" s="82"/>
      <c r="E106" s="82">
        <v>11</v>
      </c>
      <c r="F106" s="116"/>
    </row>
    <row r="107" spans="1:6" s="31" customFormat="1" ht="21.75" customHeight="1" thickBot="1" x14ac:dyDescent="0.3">
      <c r="A107" s="84" t="s">
        <v>164</v>
      </c>
      <c r="B107" s="85" t="s">
        <v>165</v>
      </c>
      <c r="C107" s="99">
        <v>1000</v>
      </c>
      <c r="D107" s="99">
        <v>1000</v>
      </c>
      <c r="E107" s="99">
        <v>5659</v>
      </c>
      <c r="F107" s="116">
        <f t="shared" si="5"/>
        <v>5.6589999999999998</v>
      </c>
    </row>
    <row r="108" spans="1:6" s="31" customFormat="1" ht="24.75" customHeight="1" thickBot="1" x14ac:dyDescent="0.3">
      <c r="A108" s="62" t="s">
        <v>166</v>
      </c>
      <c r="B108" s="63" t="s">
        <v>167</v>
      </c>
      <c r="C108" s="52">
        <f>C107+C106+C105+C104+C103+C102+C101+C100</f>
        <v>59175</v>
      </c>
      <c r="D108" s="51">
        <f t="shared" ref="D108:E108" si="10">D107+D106+D105+D104+D103+D102+D101+D100</f>
        <v>59175</v>
      </c>
      <c r="E108" s="52">
        <f t="shared" si="10"/>
        <v>67480</v>
      </c>
      <c r="F108" s="116">
        <f t="shared" si="5"/>
        <v>1.1403464300802704</v>
      </c>
    </row>
    <row r="109" spans="1:6" x14ac:dyDescent="0.25">
      <c r="A109" s="104" t="s">
        <v>168</v>
      </c>
      <c r="B109" s="81" t="s">
        <v>169</v>
      </c>
      <c r="C109" s="82">
        <v>20000</v>
      </c>
      <c r="D109" s="82">
        <v>20000</v>
      </c>
      <c r="E109" s="82">
        <v>15158</v>
      </c>
      <c r="F109" s="116">
        <f t="shared" si="5"/>
        <v>0.75790000000000002</v>
      </c>
    </row>
    <row r="110" spans="1:6" x14ac:dyDescent="0.25">
      <c r="A110" s="104" t="s">
        <v>170</v>
      </c>
      <c r="B110" s="81" t="s">
        <v>171</v>
      </c>
      <c r="C110" s="82">
        <v>0</v>
      </c>
      <c r="D110" s="82"/>
      <c r="E110" s="82">
        <v>500</v>
      </c>
      <c r="F110" s="116"/>
    </row>
    <row r="111" spans="1:6" ht="15.75" thickBot="1" x14ac:dyDescent="0.3">
      <c r="A111" s="105" t="s">
        <v>172</v>
      </c>
      <c r="B111" s="85" t="s">
        <v>173</v>
      </c>
      <c r="C111" s="82">
        <v>0</v>
      </c>
      <c r="D111" s="82"/>
      <c r="E111" s="82"/>
      <c r="F111" s="116"/>
    </row>
    <row r="112" spans="1:6" ht="25.5" customHeight="1" thickBot="1" x14ac:dyDescent="0.3">
      <c r="A112" s="62" t="s">
        <v>174</v>
      </c>
      <c r="B112" s="63" t="s">
        <v>175</v>
      </c>
      <c r="C112" s="52">
        <f>SUM(C109:C111)</f>
        <v>20000</v>
      </c>
      <c r="D112" s="51">
        <f t="shared" ref="D112" si="11">SUM(D109:D111)</f>
        <v>20000</v>
      </c>
      <c r="E112" s="52">
        <f>SUM(E109:E111)</f>
        <v>15658</v>
      </c>
      <c r="F112" s="116">
        <f t="shared" si="5"/>
        <v>0.78290000000000004</v>
      </c>
    </row>
    <row r="113" spans="1:6" ht="25.5" customHeight="1" thickBot="1" x14ac:dyDescent="0.3">
      <c r="A113" s="62" t="s">
        <v>222</v>
      </c>
      <c r="B113" s="63" t="s">
        <v>223</v>
      </c>
      <c r="C113" s="52">
        <v>0</v>
      </c>
      <c r="D113" s="70"/>
      <c r="E113" s="52"/>
      <c r="F113" s="116"/>
    </row>
    <row r="114" spans="1:6" s="31" customFormat="1" ht="30.75" thickBot="1" x14ac:dyDescent="0.3">
      <c r="A114" s="32" t="s">
        <v>176</v>
      </c>
      <c r="B114" s="33" t="s">
        <v>177</v>
      </c>
      <c r="C114" s="30">
        <v>0</v>
      </c>
      <c r="D114" s="30"/>
      <c r="E114" s="30">
        <v>5000</v>
      </c>
      <c r="F114" s="116"/>
    </row>
    <row r="115" spans="1:6" s="31" customFormat="1" ht="15.75" thickBot="1" x14ac:dyDescent="0.3">
      <c r="A115" s="43" t="s">
        <v>178</v>
      </c>
      <c r="B115" s="37" t="s">
        <v>179</v>
      </c>
      <c r="C115" s="44">
        <v>0</v>
      </c>
      <c r="D115" s="44"/>
      <c r="E115" s="44"/>
      <c r="F115" s="116"/>
    </row>
    <row r="116" spans="1:6" s="31" customFormat="1" ht="16.5" customHeight="1" thickBot="1" x14ac:dyDescent="0.3">
      <c r="A116" s="32" t="s">
        <v>180</v>
      </c>
      <c r="B116" s="33" t="s">
        <v>181</v>
      </c>
      <c r="C116" s="30">
        <v>0</v>
      </c>
      <c r="D116" s="30"/>
      <c r="E116" s="30">
        <v>29023</v>
      </c>
      <c r="F116" s="116"/>
    </row>
    <row r="117" spans="1:6" s="31" customFormat="1" ht="15.75" thickBot="1" x14ac:dyDescent="0.3">
      <c r="A117" s="32" t="s">
        <v>208</v>
      </c>
      <c r="B117" s="33" t="s">
        <v>210</v>
      </c>
      <c r="C117" s="30">
        <v>184617</v>
      </c>
      <c r="D117" s="30">
        <v>54739</v>
      </c>
      <c r="E117" s="30"/>
      <c r="F117" s="116">
        <f t="shared" si="5"/>
        <v>0</v>
      </c>
    </row>
    <row r="118" spans="1:6" s="31" customFormat="1" ht="15.75" thickBot="1" x14ac:dyDescent="0.3">
      <c r="A118" s="32" t="s">
        <v>182</v>
      </c>
      <c r="B118" s="33" t="s">
        <v>209</v>
      </c>
      <c r="C118" s="30">
        <v>324773</v>
      </c>
      <c r="D118" s="30">
        <v>474248</v>
      </c>
      <c r="E118" s="30">
        <v>474248</v>
      </c>
      <c r="F118" s="116">
        <f t="shared" si="5"/>
        <v>1</v>
      </c>
    </row>
    <row r="119" spans="1:6" s="31" customFormat="1" ht="15.75" thickBot="1" x14ac:dyDescent="0.3">
      <c r="A119" s="32" t="s">
        <v>183</v>
      </c>
      <c r="B119" s="33" t="s">
        <v>184</v>
      </c>
      <c r="C119" s="30">
        <v>0</v>
      </c>
      <c r="D119" s="30">
        <v>35217</v>
      </c>
      <c r="E119" s="30">
        <v>36042</v>
      </c>
      <c r="F119" s="116">
        <f t="shared" si="5"/>
        <v>1.0234261862168839</v>
      </c>
    </row>
    <row r="120" spans="1:6" s="31" customFormat="1" ht="15.75" thickBot="1" x14ac:dyDescent="0.3">
      <c r="A120" s="32" t="s">
        <v>185</v>
      </c>
      <c r="B120" s="33" t="s">
        <v>186</v>
      </c>
      <c r="C120" s="30">
        <v>0</v>
      </c>
      <c r="D120" s="30"/>
      <c r="E120" s="30"/>
      <c r="F120" s="116"/>
    </row>
    <row r="121" spans="1:6" s="31" customFormat="1" ht="15.75" thickBot="1" x14ac:dyDescent="0.3">
      <c r="A121" s="28" t="s">
        <v>187</v>
      </c>
      <c r="B121" s="45" t="s">
        <v>188</v>
      </c>
      <c r="C121" s="30">
        <v>0</v>
      </c>
      <c r="D121" s="30"/>
      <c r="E121" s="30"/>
      <c r="F121" s="116"/>
    </row>
    <row r="122" spans="1:6" ht="15.75" thickBot="1" x14ac:dyDescent="0.3">
      <c r="A122" s="107" t="s">
        <v>189</v>
      </c>
      <c r="B122" s="108"/>
      <c r="C122" s="64">
        <f>C121+C120+C119+C117+C116+C114+C112+C108+C99+C89+C88+C87+C118+C115+C90+C91+C113</f>
        <v>1821552</v>
      </c>
      <c r="D122" s="64">
        <f>D121+D120+D119+D117+D116+D114+D112+D108+D99+D89+D88+D87+D118+D115+D90+D91+D113</f>
        <v>2685775</v>
      </c>
      <c r="E122" s="64">
        <f>E121+E120+E119+E117+E116+E114+E112+E108+E99+E89+E88+E87+E118+E115+E90+E91+E113</f>
        <v>2979989</v>
      </c>
      <c r="F122" s="116">
        <f t="shared" si="5"/>
        <v>1.109545289534678</v>
      </c>
    </row>
    <row r="123" spans="1:6" ht="15.75" thickBot="1" x14ac:dyDescent="0.3">
      <c r="A123" s="107" t="s">
        <v>190</v>
      </c>
      <c r="B123" s="108" t="s">
        <v>190</v>
      </c>
      <c r="C123" s="66">
        <v>27.5</v>
      </c>
      <c r="D123" s="65"/>
      <c r="E123" s="66"/>
    </row>
    <row r="124" spans="1:6" x14ac:dyDescent="0.25">
      <c r="B124" s="10" t="s">
        <v>236</v>
      </c>
    </row>
    <row r="126" spans="1:6" x14ac:dyDescent="0.25">
      <c r="B126" s="69"/>
    </row>
    <row r="127" spans="1:6" ht="18.75" x14ac:dyDescent="0.3">
      <c r="B127" s="68"/>
    </row>
    <row r="128" spans="1:6" ht="18.75" x14ac:dyDescent="0.3">
      <c r="B128" s="68"/>
    </row>
    <row r="129" spans="2:2" ht="18.75" x14ac:dyDescent="0.3">
      <c r="B129" s="68"/>
    </row>
    <row r="130" spans="2:2" x14ac:dyDescent="0.25">
      <c r="B130" s="69"/>
    </row>
  </sheetData>
  <mergeCells count="6">
    <mergeCell ref="A123:B123"/>
    <mergeCell ref="B2:E2"/>
    <mergeCell ref="A4:A5"/>
    <mergeCell ref="B4:B5"/>
    <mergeCell ref="A86:B86"/>
    <mergeCell ref="A122:B122"/>
  </mergeCells>
  <pageMargins left="0.70866141732283472" right="0.70866141732283472" top="0.74803149606299213" bottom="0.74803149606299213" header="0.31496062992125984" footer="0.31496062992125984"/>
  <pageSetup paperSize="9" scale="6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2018-02-07T10:19:19Z</cp:lastPrinted>
  <dcterms:created xsi:type="dcterms:W3CDTF">2016-01-12T14:28:56Z</dcterms:created>
  <dcterms:modified xsi:type="dcterms:W3CDTF">2022-05-16T10:43:47Z</dcterms:modified>
</cp:coreProperties>
</file>